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925" windowHeight="6525" firstSheet="8" activeTab="15"/>
  </bookViews>
  <sheets>
    <sheet name="表三-1月" sheetId="1" r:id="rId1"/>
    <sheet name="表三-2月" sheetId="2" r:id="rId2"/>
    <sheet name="表三-3月" sheetId="3" r:id="rId3"/>
    <sheet name="表三Q1" sheetId="4" r:id="rId4"/>
    <sheet name="表三-4月" sheetId="5" r:id="rId5"/>
    <sheet name="表三-5月" sheetId="6" r:id="rId6"/>
    <sheet name="表三-6月" sheetId="7" r:id="rId7"/>
    <sheet name="表三Q2" sheetId="8" r:id="rId8"/>
    <sheet name="表三-7月" sheetId="9" r:id="rId9"/>
    <sheet name="表三-8月" sheetId="10" r:id="rId10"/>
    <sheet name="表三-9月" sheetId="11" r:id="rId11"/>
    <sheet name="表三Q3" sheetId="12" r:id="rId12"/>
    <sheet name="表三-10月" sheetId="13" r:id="rId13"/>
    <sheet name="表三-11月" sheetId="14" r:id="rId14"/>
    <sheet name="表三-12月" sheetId="15" r:id="rId15"/>
    <sheet name="表三Q4" sheetId="16" r:id="rId16"/>
  </sheets>
  <definedNames>
    <definedName name="_xlnm.Print_Area" localSheetId="3">'表三Q1'!$A$1:$U$33</definedName>
    <definedName name="_xlnm.Print_Area" localSheetId="7">'表三Q2'!$A$1:$U$33</definedName>
    <definedName name="_xlnm.Print_Area" localSheetId="11">'表三Q3'!$A$1:$U$33</definedName>
    <definedName name="_xlnm.Print_Area" localSheetId="15">'表三Q4'!$A$1:$U$33</definedName>
  </definedNames>
  <calcPr fullCalcOnLoad="1"/>
</workbook>
</file>

<file path=xl/sharedStrings.xml><?xml version="1.0" encoding="utf-8"?>
<sst xmlns="http://schemas.openxmlformats.org/spreadsheetml/2006/main" count="2327" uniqueCount="926">
  <si>
    <t>.</t>
  </si>
  <si>
    <r>
      <t>表三</t>
    </r>
    <r>
      <rPr>
        <sz val="14"/>
        <rFont val="Times New Roman"/>
        <family val="1"/>
      </rPr>
      <t xml:space="preserve">  </t>
    </r>
    <r>
      <rPr>
        <sz val="14"/>
        <rFont val="華康楷書體W5"/>
        <family val="1"/>
      </rPr>
      <t>法定工程造價季報表</t>
    </r>
    <r>
      <rPr>
        <sz val="14"/>
        <rFont val="Times New Roman"/>
        <family val="1"/>
      </rPr>
      <t>(</t>
    </r>
    <r>
      <rPr>
        <sz val="14"/>
        <rFont val="華康楷書體W5"/>
        <family val="1"/>
      </rPr>
      <t>第四季</t>
    </r>
    <r>
      <rPr>
        <sz val="14"/>
        <rFont val="Times New Roman"/>
        <family val="1"/>
      </rPr>
      <t xml:space="preserve">) </t>
    </r>
  </si>
  <si>
    <r>
      <t>資料截止日期：</t>
    </r>
    <r>
      <rPr>
        <sz val="9"/>
        <rFont val="Times New Roman"/>
        <family val="1"/>
      </rPr>
      <t>94</t>
    </r>
    <r>
      <rPr>
        <sz val="9"/>
        <rFont val="華康楷書體W5"/>
        <family val="1"/>
      </rPr>
      <t>年</t>
    </r>
    <r>
      <rPr>
        <sz val="9"/>
        <rFont val="Times New Roman"/>
        <family val="1"/>
      </rPr>
      <t>12</t>
    </r>
    <r>
      <rPr>
        <sz val="9"/>
        <rFont val="華康楷書體W5"/>
        <family val="1"/>
      </rPr>
      <t>月</t>
    </r>
    <r>
      <rPr>
        <sz val="9"/>
        <rFont val="Times New Roman"/>
        <family val="1"/>
      </rPr>
      <t>31</t>
    </r>
    <r>
      <rPr>
        <sz val="9"/>
        <rFont val="華康楷書體W5"/>
        <family val="1"/>
      </rPr>
      <t>日</t>
    </r>
  </si>
  <si>
    <r>
      <t xml:space="preserve">  </t>
    </r>
    <r>
      <rPr>
        <sz val="9"/>
        <rFont val="華康楷書體W5"/>
        <family val="1"/>
      </rPr>
      <t>鋼</t>
    </r>
    <r>
      <rPr>
        <sz val="9"/>
        <rFont val="華康楷書體W5"/>
        <family val="1"/>
      </rPr>
      <t>筋</t>
    </r>
    <r>
      <rPr>
        <sz val="9"/>
        <rFont val="華康楷書體W5"/>
        <family val="1"/>
      </rPr>
      <t>混</t>
    </r>
    <r>
      <rPr>
        <sz val="9"/>
        <rFont val="華康楷書體W5"/>
        <family val="1"/>
      </rPr>
      <t>凝</t>
    </r>
    <r>
      <rPr>
        <sz val="9"/>
        <rFont val="華康楷書體W5"/>
        <family val="1"/>
      </rPr>
      <t>土</t>
    </r>
  </si>
  <si>
    <r>
      <t xml:space="preserve">  </t>
    </r>
    <r>
      <rPr>
        <sz val="9"/>
        <rFont val="華康楷書體W5"/>
        <family val="1"/>
      </rPr>
      <t>鋼</t>
    </r>
    <r>
      <rPr>
        <sz val="9"/>
        <rFont val="華康楷書體W5"/>
        <family val="1"/>
      </rPr>
      <t>架</t>
    </r>
    <r>
      <rPr>
        <sz val="9"/>
        <rFont val="華康楷書體W5"/>
        <family val="1"/>
      </rPr>
      <t>構</t>
    </r>
    <r>
      <rPr>
        <sz val="9"/>
        <rFont val="華康楷書體W5"/>
        <family val="1"/>
      </rPr>
      <t>造</t>
    </r>
  </si>
  <si>
    <r>
      <t xml:space="preserve"> </t>
    </r>
    <r>
      <rPr>
        <sz val="10"/>
        <rFont val="華康楷書體W5"/>
        <family val="1"/>
      </rPr>
      <t>總計</t>
    </r>
  </si>
  <si>
    <r>
      <t xml:space="preserve"> </t>
    </r>
    <r>
      <rPr>
        <sz val="10"/>
        <rFont val="華康楷書體W5"/>
        <family val="1"/>
      </rPr>
      <t>臺灣省</t>
    </r>
    <r>
      <rPr>
        <sz val="10"/>
        <rFont val="Times New Roman"/>
        <family val="1"/>
      </rPr>
      <t xml:space="preserve"> </t>
    </r>
  </si>
  <si>
    <t>臺北縣</t>
  </si>
  <si>
    <t>宜蘭縣</t>
  </si>
  <si>
    <t>桃園縣</t>
  </si>
  <si>
    <t>新竹縣</t>
  </si>
  <si>
    <r>
      <t>苗栗縣</t>
    </r>
    <r>
      <rPr>
        <sz val="10"/>
        <rFont val="Times New Roman"/>
        <family val="1"/>
      </rPr>
      <t xml:space="preserve"> </t>
    </r>
  </si>
  <si>
    <t>臺中縣</t>
  </si>
  <si>
    <t>彰化縣</t>
  </si>
  <si>
    <t>南投縣</t>
  </si>
  <si>
    <t>雲林縣</t>
  </si>
  <si>
    <t>嘉義縣</t>
  </si>
  <si>
    <r>
      <t>臺南縣</t>
    </r>
    <r>
      <rPr>
        <sz val="10"/>
        <rFont val="Times New Roman"/>
        <family val="1"/>
      </rPr>
      <t xml:space="preserve"> </t>
    </r>
  </si>
  <si>
    <t>高雄縣</t>
  </si>
  <si>
    <t>屏東縣</t>
  </si>
  <si>
    <t>臺東縣</t>
  </si>
  <si>
    <t>花蓮縣</t>
  </si>
  <si>
    <t>澎湖縣</t>
  </si>
  <si>
    <r>
      <t>基隆市</t>
    </r>
    <r>
      <rPr>
        <sz val="10"/>
        <rFont val="Times New Roman"/>
        <family val="1"/>
      </rPr>
      <t xml:space="preserve"> </t>
    </r>
  </si>
  <si>
    <t>新竹市</t>
  </si>
  <si>
    <t>臺中市</t>
  </si>
  <si>
    <t>嘉義市</t>
  </si>
  <si>
    <t>臺南市</t>
  </si>
  <si>
    <r>
      <t xml:space="preserve"> </t>
    </r>
    <r>
      <rPr>
        <sz val="10"/>
        <rFont val="華康楷書體W5"/>
        <family val="1"/>
      </rPr>
      <t>臺北市</t>
    </r>
  </si>
  <si>
    <r>
      <t xml:space="preserve"> </t>
    </r>
    <r>
      <rPr>
        <sz val="10"/>
        <rFont val="華康楷書體W5"/>
        <family val="1"/>
      </rPr>
      <t>高雄市</t>
    </r>
  </si>
  <si>
    <t xml:space="preserve">  件數</t>
  </si>
  <si>
    <t xml:space="preserve">  工程造價</t>
  </si>
  <si>
    <t xml:space="preserve"> 臺灣省    Taiwan Prov. </t>
  </si>
  <si>
    <t xml:space="preserve"> 　臺北縣  Taipei H. </t>
  </si>
  <si>
    <t xml:space="preserve"> 　宜蘭縣  I-Lan H. </t>
  </si>
  <si>
    <t xml:space="preserve"> 　桃園縣  Taoyuan H. </t>
  </si>
  <si>
    <t xml:space="preserve"> 　新竹縣  Hsinchu H. </t>
  </si>
  <si>
    <t xml:space="preserve"> 　苗栗縣  Miaoli H. </t>
  </si>
  <si>
    <t xml:space="preserve"> 　臺中縣  Taichung H. </t>
  </si>
  <si>
    <t xml:space="preserve"> 　彰化縣  Changhua H. </t>
  </si>
  <si>
    <t xml:space="preserve"> 　南投縣  Nantou H. </t>
  </si>
  <si>
    <t xml:space="preserve"> 　嘉義縣  Chia-I H. </t>
  </si>
  <si>
    <t xml:space="preserve"> 　臺南縣  Tainan H. </t>
  </si>
  <si>
    <t xml:space="preserve"> 　高雄縣  Kaohsiung H. </t>
  </si>
  <si>
    <t xml:space="preserve"> 　屏東縣  Pingtung H. </t>
  </si>
  <si>
    <t xml:space="preserve"> 　臺東縣  Taitung H. </t>
  </si>
  <si>
    <t xml:space="preserve"> 　花蓮縣  Hualien H. </t>
  </si>
  <si>
    <t xml:space="preserve"> 　澎湖縣  Penghu H. </t>
  </si>
  <si>
    <t xml:space="preserve"> 　基隆市  Chilung C. </t>
  </si>
  <si>
    <t xml:space="preserve"> 　新竹市  Hsinchu C. </t>
  </si>
  <si>
    <t xml:space="preserve"> 　臺中市  Taichung C. </t>
  </si>
  <si>
    <t xml:space="preserve"> 　嘉義市  Chia-I C. </t>
  </si>
  <si>
    <t xml:space="preserve"> 　臺南市  Tainan C. </t>
  </si>
  <si>
    <t xml:space="preserve"> 臺北市　Taipei Mun. </t>
  </si>
  <si>
    <t xml:space="preserve"> 高雄市　Kaohsiung Mun. </t>
  </si>
  <si>
    <t xml:space="preserve">  總            計</t>
  </si>
  <si>
    <t xml:space="preserve"> 鋼骨鋼筋混凝土</t>
  </si>
  <si>
    <t xml:space="preserve">  鋼  筋  混  凝  土</t>
  </si>
  <si>
    <t xml:space="preserve">  鋼  架  構  造</t>
  </si>
  <si>
    <t xml:space="preserve">  加強磚造</t>
  </si>
  <si>
    <t xml:space="preserve"> 表三  營造廠商申報各類型住宅造價季報表 </t>
  </si>
  <si>
    <t>單位：千元</t>
  </si>
  <si>
    <r>
      <t xml:space="preserve">         </t>
    </r>
    <r>
      <rPr>
        <sz val="10"/>
        <rFont val="新細明體"/>
        <family val="1"/>
      </rPr>
      <t xml:space="preserve">項目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地區別</t>
    </r>
    <r>
      <rPr>
        <sz val="10"/>
        <rFont val="Times New Roman"/>
        <family val="1"/>
      </rPr>
      <t xml:space="preserve"> </t>
    </r>
  </si>
  <si>
    <t xml:space="preserve"> 總　計  Total </t>
  </si>
  <si>
    <t xml:space="preserve">     雲林縣  Yunlin H. </t>
  </si>
  <si>
    <t>＊彙整單位：營建署</t>
  </si>
  <si>
    <t>＊發佈單位：營建署</t>
  </si>
  <si>
    <r>
      <t>＊主管單位：營建署</t>
    </r>
    <r>
      <rPr>
        <sz val="9"/>
        <rFont val="Times New Roman"/>
        <family val="1"/>
      </rPr>
      <t>(</t>
    </r>
    <r>
      <rPr>
        <sz val="9"/>
        <rFont val="華康楷書體W5"/>
        <family val="1"/>
      </rPr>
      <t>建管組</t>
    </r>
    <r>
      <rPr>
        <sz val="9"/>
        <rFont val="Times New Roman"/>
        <family val="1"/>
      </rPr>
      <t>)</t>
    </r>
  </si>
  <si>
    <t xml:space="preserve"> 表三  營造廠商申報各類型住宅造價季報表 </t>
  </si>
  <si>
    <t>單位：千元</t>
  </si>
  <si>
    <r>
      <t xml:space="preserve">         </t>
    </r>
    <r>
      <rPr>
        <sz val="10"/>
        <rFont val="新細明體"/>
        <family val="1"/>
      </rPr>
      <t xml:space="preserve">項目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地區別</t>
    </r>
    <r>
      <rPr>
        <sz val="10"/>
        <rFont val="Times New Roman"/>
        <family val="1"/>
      </rPr>
      <t xml:space="preserve"> </t>
    </r>
  </si>
  <si>
    <t xml:space="preserve"> 總　計  Total </t>
  </si>
  <si>
    <t xml:space="preserve">     雲林縣  Yunlin H. </t>
  </si>
  <si>
    <t xml:space="preserve"> 總樓地板面積㎡</t>
  </si>
  <si>
    <t>平均每㎡造價</t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</si>
  <si>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</si>
  <si>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t>資料截止日期：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</si>
  <si>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t>0</t>
  </si>
  <si>
    <t xml:space="preserve">      129927</t>
  </si>
  <si>
    <t xml:space="preserve">       30324</t>
  </si>
  <si>
    <t xml:space="preserve">       21746</t>
  </si>
  <si>
    <t xml:space="preserve">       19389</t>
  </si>
  <si>
    <t xml:space="preserve">       19811</t>
  </si>
  <si>
    <t xml:space="preserve">       15190</t>
  </si>
  <si>
    <t xml:space="preserve">        2643</t>
  </si>
  <si>
    <t xml:space="preserve">        4528</t>
  </si>
  <si>
    <t xml:space="preserve">        5729</t>
  </si>
  <si>
    <t xml:space="preserve">       30976</t>
  </si>
  <si>
    <t xml:space="preserve">       43858</t>
  </si>
  <si>
    <t xml:space="preserve">        7209</t>
  </si>
  <si>
    <t xml:space="preserve">       29499</t>
  </si>
  <si>
    <t xml:space="preserve">       39983</t>
  </si>
  <si>
    <t xml:space="preserve">       13199</t>
  </si>
  <si>
    <t xml:space="preserve">    1287917</t>
  </si>
  <si>
    <t xml:space="preserve">      190821</t>
  </si>
  <si>
    <t xml:space="preserve">      110090</t>
  </si>
  <si>
    <t xml:space="preserve">       93389</t>
  </si>
  <si>
    <t xml:space="preserve">       98576</t>
  </si>
  <si>
    <t xml:space="preserve">       77238</t>
  </si>
  <si>
    <t xml:space="preserve">       12263</t>
  </si>
  <si>
    <t xml:space="preserve">       22906</t>
  </si>
  <si>
    <t xml:space="preserve">       30175</t>
  </si>
  <si>
    <t xml:space="preserve">      127460</t>
  </si>
  <si>
    <t xml:space="preserve">      217664</t>
  </si>
  <si>
    <t xml:space="preserve">       33421</t>
  </si>
  <si>
    <t xml:space="preserve">        1877</t>
  </si>
  <si>
    <t xml:space="preserve">      194484</t>
  </si>
  <si>
    <t xml:space="preserve">        3137</t>
  </si>
  <si>
    <t xml:space="preserve">      334232</t>
  </si>
  <si>
    <t xml:space="preserve">       64114</t>
  </si>
  <si>
    <t xml:space="preserve">      153537</t>
  </si>
  <si>
    <t xml:space="preserve">       73379</t>
  </si>
  <si>
    <t xml:space="preserve">      441966</t>
  </si>
  <si>
    <t xml:space="preserve">      148412</t>
  </si>
  <si>
    <t xml:space="preserve">       56532</t>
  </si>
  <si>
    <t xml:space="preserve">      171721</t>
  </si>
  <si>
    <t xml:space="preserve">       81425</t>
  </si>
  <si>
    <t xml:space="preserve">       23722</t>
  </si>
  <si>
    <t xml:space="preserve">       19523</t>
  </si>
  <si>
    <t xml:space="preserve">       10832</t>
  </si>
  <si>
    <t xml:space="preserve">       96522</t>
  </si>
  <si>
    <t xml:space="preserve">      110267</t>
  </si>
  <si>
    <t xml:space="preserve">       72868</t>
  </si>
  <si>
    <t xml:space="preserve">      102171</t>
  </si>
  <si>
    <t xml:space="preserve">       35137</t>
  </si>
  <si>
    <t xml:space="preserve">       32816</t>
  </si>
  <si>
    <t xml:space="preserve">        8808</t>
  </si>
  <si>
    <t xml:space="preserve">       47165</t>
  </si>
  <si>
    <t xml:space="preserve">      176363</t>
  </si>
  <si>
    <t xml:space="preserve">       11992</t>
  </si>
  <si>
    <t xml:space="preserve">      111829</t>
  </si>
  <si>
    <t xml:space="preserve">       71541</t>
  </si>
  <si>
    <t xml:space="preserve">      118803</t>
  </si>
  <si>
    <t xml:space="preserve">    1119408</t>
  </si>
  <si>
    <t xml:space="preserve">      414771</t>
  </si>
  <si>
    <t xml:space="preserve">    2828369</t>
  </si>
  <si>
    <t xml:space="preserve">    1077883</t>
  </si>
  <si>
    <t xml:space="preserve">      283318</t>
  </si>
  <si>
    <t xml:space="preserve">      905498</t>
  </si>
  <si>
    <t xml:space="preserve">      421488</t>
  </si>
  <si>
    <t xml:space="preserve">      118332</t>
  </si>
  <si>
    <t xml:space="preserve">       99354</t>
  </si>
  <si>
    <t xml:space="preserve">       58397</t>
  </si>
  <si>
    <t xml:space="preserve">      493516</t>
  </si>
  <si>
    <t xml:space="preserve">      615981</t>
  </si>
  <si>
    <t xml:space="preserve">      364127</t>
  </si>
  <si>
    <t xml:space="preserve">      686939</t>
  </si>
  <si>
    <t xml:space="preserve">      175279</t>
  </si>
  <si>
    <t xml:space="preserve">      189874</t>
  </si>
  <si>
    <t xml:space="preserve">       56429</t>
  </si>
  <si>
    <t xml:space="preserve">      209922</t>
  </si>
  <si>
    <t xml:space="preserve">    1195705</t>
  </si>
  <si>
    <t xml:space="preserve">       63221</t>
  </si>
  <si>
    <t xml:space="preserve">      558617</t>
  </si>
  <si>
    <t xml:space="preserve">      724428</t>
  </si>
  <si>
    <t xml:space="preserve">      655962</t>
  </si>
  <si>
    <t>0</t>
  </si>
  <si>
    <t>0</t>
  </si>
  <si>
    <t xml:space="preserve">        6481</t>
  </si>
  <si>
    <t xml:space="preserve">        5969</t>
  </si>
  <si>
    <t xml:space="preserve">        3949</t>
  </si>
  <si>
    <t xml:space="preserve">       16899</t>
  </si>
  <si>
    <t xml:space="preserve">        2435</t>
  </si>
  <si>
    <t xml:space="preserve">        1352</t>
  </si>
  <si>
    <t xml:space="preserve">        1616</t>
  </si>
  <si>
    <t xml:space="preserve">        3521</t>
  </si>
  <si>
    <t xml:space="preserve">        2055</t>
  </si>
  <si>
    <t xml:space="preserve">        1274</t>
  </si>
  <si>
    <t xml:space="preserve">       35462</t>
  </si>
  <si>
    <t xml:space="preserve">       30892</t>
  </si>
  <si>
    <t xml:space="preserve">       19614</t>
  </si>
  <si>
    <t xml:space="preserve">       81760</t>
  </si>
  <si>
    <t xml:space="preserve">        3839</t>
  </si>
  <si>
    <t xml:space="preserve">       11299</t>
  </si>
  <si>
    <t xml:space="preserve">        4567</t>
  </si>
  <si>
    <t xml:space="preserve">        4545</t>
  </si>
  <si>
    <t xml:space="preserve">        9214</t>
  </si>
  <si>
    <t xml:space="preserve">        6862</t>
  </si>
  <si>
    <t xml:space="preserve">        5412</t>
  </si>
  <si>
    <t xml:space="preserve">        9181</t>
  </si>
  <si>
    <t xml:space="preserve">        1680</t>
  </si>
  <si>
    <t xml:space="preserve">        1626</t>
  </si>
  <si>
    <t xml:space="preserve">        6301</t>
  </si>
  <si>
    <t xml:space="preserve">        1047</t>
  </si>
  <si>
    <t xml:space="preserve">        4424</t>
  </si>
  <si>
    <t xml:space="preserve">        3579</t>
  </si>
  <si>
    <t xml:space="preserve">        2838</t>
  </si>
  <si>
    <t xml:space="preserve">        3144</t>
  </si>
  <si>
    <t xml:space="preserve">        1257</t>
  </si>
  <si>
    <t xml:space="preserve">        8267</t>
  </si>
  <si>
    <t xml:space="preserve">        2030</t>
  </si>
  <si>
    <t xml:space="preserve">       10906</t>
  </si>
  <si>
    <t xml:space="preserve">        4928</t>
  </si>
  <si>
    <t xml:space="preserve">       12836</t>
  </si>
  <si>
    <t xml:space="preserve">        2692</t>
  </si>
  <si>
    <t xml:space="preserve">        2696</t>
  </si>
  <si>
    <t xml:space="preserve">        3490</t>
  </si>
  <si>
    <t xml:space="preserve">        4175</t>
  </si>
  <si>
    <t xml:space="preserve">       11423</t>
  </si>
  <si>
    <t xml:space="preserve">        8371</t>
  </si>
  <si>
    <t xml:space="preserve">        6759</t>
  </si>
  <si>
    <t xml:space="preserve">       10799</t>
  </si>
  <si>
    <t xml:space="preserve">        3302</t>
  </si>
  <si>
    <t xml:space="preserve">        1878</t>
  </si>
  <si>
    <t xml:space="preserve">       23107</t>
  </si>
  <si>
    <t xml:space="preserve">       48898</t>
  </si>
  <si>
    <t xml:space="preserve">       55725</t>
  </si>
  <si>
    <t xml:space="preserve">       24743</t>
  </si>
  <si>
    <t xml:space="preserve">       73783</t>
  </si>
  <si>
    <t xml:space="preserve">       13459</t>
  </si>
  <si>
    <t xml:space="preserve">       13483</t>
  </si>
  <si>
    <t xml:space="preserve">       18191</t>
  </si>
  <si>
    <t xml:space="preserve">       21680</t>
  </si>
  <si>
    <t xml:space="preserve">       50829</t>
  </si>
  <si>
    <t xml:space="preserve">       43635</t>
  </si>
  <si>
    <t xml:space="preserve">       33520</t>
  </si>
  <si>
    <t xml:space="preserve">        1880</t>
  </si>
  <si>
    <t xml:space="preserve">       53996</t>
  </si>
  <si>
    <t xml:space="preserve">       16513</t>
  </si>
  <si>
    <t xml:space="preserve">       10099</t>
  </si>
  <si>
    <t xml:space="preserve">        1858</t>
  </si>
  <si>
    <t xml:space="preserve">      293193</t>
  </si>
  <si>
    <t xml:space="preserve">      237979</t>
  </si>
  <si>
    <r>
      <t>資料截止日期：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28</t>
    </r>
    <r>
      <rPr>
        <sz val="10"/>
        <rFont val="新細明體"/>
        <family val="1"/>
      </rPr>
      <t>日</t>
    </r>
  </si>
  <si>
    <t xml:space="preserve">      167626</t>
  </si>
  <si>
    <t xml:space="preserve">       36797</t>
  </si>
  <si>
    <t xml:space="preserve">      546759</t>
  </si>
  <si>
    <t xml:space="preserve">       74501</t>
  </si>
  <si>
    <t xml:space="preserve">       38702</t>
  </si>
  <si>
    <t xml:space="preserve">       86128</t>
  </si>
  <si>
    <t xml:space="preserve">       23246</t>
  </si>
  <si>
    <t xml:space="preserve">       30780</t>
  </si>
  <si>
    <t xml:space="preserve">       22211</t>
  </si>
  <si>
    <t xml:space="preserve">       10747</t>
  </si>
  <si>
    <t xml:space="preserve">       62727</t>
  </si>
  <si>
    <t xml:space="preserve">       89943</t>
  </si>
  <si>
    <t xml:space="preserve">       77786</t>
  </si>
  <si>
    <t xml:space="preserve">       13595</t>
  </si>
  <si>
    <t xml:space="preserve">       19338</t>
  </si>
  <si>
    <t xml:space="preserve">        2344</t>
  </si>
  <si>
    <t xml:space="preserve">       10302</t>
  </si>
  <si>
    <t xml:space="preserve">       30710</t>
  </si>
  <si>
    <t xml:space="preserve">      137620</t>
  </si>
  <si>
    <t xml:space="preserve">        6590</t>
  </si>
  <si>
    <t xml:space="preserve">       76194</t>
  </si>
  <si>
    <t xml:space="preserve">      109526</t>
  </si>
  <si>
    <t xml:space="preserve">       68969</t>
  </si>
  <si>
    <t xml:space="preserve">    1030453</t>
  </si>
  <si>
    <t xml:space="preserve">      196007</t>
  </si>
  <si>
    <t xml:space="preserve">    3795056</t>
  </si>
  <si>
    <t xml:space="preserve">      392669</t>
  </si>
  <si>
    <t xml:space="preserve">      195073</t>
  </si>
  <si>
    <t xml:space="preserve">      446294</t>
  </si>
  <si>
    <t xml:space="preserve">      116846</t>
  </si>
  <si>
    <t xml:space="preserve">      158350</t>
  </si>
  <si>
    <t xml:space="preserve">      111330</t>
  </si>
  <si>
    <t xml:space="preserve">       56625</t>
  </si>
  <si>
    <t xml:space="preserve">      277521</t>
  </si>
  <si>
    <t xml:space="preserve">      458878</t>
  </si>
  <si>
    <t xml:space="preserve">      356752</t>
  </si>
  <si>
    <t xml:space="preserve">       72546</t>
  </si>
  <si>
    <t xml:space="preserve">       97379</t>
  </si>
  <si>
    <t xml:space="preserve">       12327</t>
  </si>
  <si>
    <t xml:space="preserve">       65043</t>
  </si>
  <si>
    <t xml:space="preserve">      166294</t>
  </si>
  <si>
    <t xml:space="preserve">       34285</t>
  </si>
  <si>
    <t xml:space="preserve">      413477</t>
  </si>
  <si>
    <t xml:space="preserve">      960016</t>
  </si>
  <si>
    <t xml:space="preserve">      361878</t>
  </si>
  <si>
    <t xml:space="preserve">    1031305</t>
  </si>
  <si>
    <t>0</t>
  </si>
  <si>
    <t>0</t>
  </si>
  <si>
    <t>0</t>
  </si>
  <si>
    <t xml:space="preserve">        9191</t>
  </si>
  <si>
    <t xml:space="preserve">        1448</t>
  </si>
  <si>
    <t xml:space="preserve">       12064</t>
  </si>
  <si>
    <t xml:space="preserve">        2269</t>
  </si>
  <si>
    <t xml:space="preserve">        4309</t>
  </si>
  <si>
    <t xml:space="preserve">        6332</t>
  </si>
  <si>
    <t xml:space="preserve">        4768</t>
  </si>
  <si>
    <t xml:space="preserve">       43682</t>
  </si>
  <si>
    <t xml:space="preserve">        5801</t>
  </si>
  <si>
    <t xml:space="preserve">        3959</t>
  </si>
  <si>
    <t xml:space="preserve">       52263</t>
  </si>
  <si>
    <t xml:space="preserve">       11346</t>
  </si>
  <si>
    <t xml:space="preserve">       11596</t>
  </si>
  <si>
    <t xml:space="preserve">        1723</t>
  </si>
  <si>
    <t xml:space="preserve">        5173</t>
  </si>
  <si>
    <t xml:space="preserve">       31049</t>
  </si>
  <si>
    <t xml:space="preserve">        1224</t>
  </si>
  <si>
    <t xml:space="preserve">        1871</t>
  </si>
  <si>
    <t xml:space="preserve">        1156</t>
  </si>
  <si>
    <t xml:space="preserve">        1077</t>
  </si>
  <si>
    <t xml:space="preserve">        2086</t>
  </si>
  <si>
    <t xml:space="preserve">        3471</t>
  </si>
  <si>
    <t xml:space="preserve">        7201</t>
  </si>
  <si>
    <t xml:space="preserve">        5247</t>
  </si>
  <si>
    <t xml:space="preserve">        3832</t>
  </si>
  <si>
    <t xml:space="preserve">       71587</t>
  </si>
  <si>
    <t xml:space="preserve">       72551</t>
  </si>
  <si>
    <t xml:space="preserve">       16289</t>
  </si>
  <si>
    <t xml:space="preserve">       14328</t>
  </si>
  <si>
    <t xml:space="preserve">       15054</t>
  </si>
  <si>
    <t xml:space="preserve">        3159</t>
  </si>
  <si>
    <t xml:space="preserve">        3655</t>
  </si>
  <si>
    <t xml:space="preserve">        1432</t>
  </si>
  <si>
    <t xml:space="preserve">       10170</t>
  </si>
  <si>
    <t xml:space="preserve">       19924</t>
  </si>
  <si>
    <t xml:space="preserve">        7216</t>
  </si>
  <si>
    <t xml:space="preserve">        2271</t>
  </si>
  <si>
    <t xml:space="preserve">       16322</t>
  </si>
  <si>
    <t xml:space="preserve">        8311</t>
  </si>
  <si>
    <t xml:space="preserve">        4599</t>
  </si>
  <si>
    <t xml:space="preserve">       23628</t>
  </si>
  <si>
    <t xml:space="preserve">      649208</t>
  </si>
  <si>
    <t xml:space="preserve">      413964</t>
  </si>
  <si>
    <t xml:space="preserve">       83047</t>
  </si>
  <si>
    <t xml:space="preserve">       58293</t>
  </si>
  <si>
    <t xml:space="preserve">      102895</t>
  </si>
  <si>
    <t xml:space="preserve">       16578</t>
  </si>
  <si>
    <t xml:space="preserve">       18277</t>
  </si>
  <si>
    <t xml:space="preserve">        5786</t>
  </si>
  <si>
    <t xml:space="preserve">       51920</t>
  </si>
  <si>
    <t xml:space="preserve">      101872</t>
  </si>
  <si>
    <t xml:space="preserve">       32030</t>
  </si>
  <si>
    <t xml:space="preserve">        3272</t>
  </si>
  <si>
    <t xml:space="preserve">       11503</t>
  </si>
  <si>
    <t xml:space="preserve">        8634</t>
  </si>
  <si>
    <t xml:space="preserve">       93763</t>
  </si>
  <si>
    <t xml:space="preserve">        4577</t>
  </si>
  <si>
    <t xml:space="preserve">       43973</t>
  </si>
  <si>
    <t xml:space="preserve">       82018</t>
  </si>
  <si>
    <t xml:space="preserve">      193369</t>
  </si>
  <si>
    <t xml:space="preserve">       70212</t>
  </si>
  <si>
    <t xml:space="preserve">       24614</t>
  </si>
  <si>
    <t xml:space="preserve">      319568</t>
  </si>
  <si>
    <t xml:space="preserve">       73075</t>
  </si>
  <si>
    <t xml:space="preserve">       24962</t>
  </si>
  <si>
    <t xml:space="preserve">      122289</t>
  </si>
  <si>
    <t xml:space="preserve">       44686</t>
  </si>
  <si>
    <t xml:space="preserve">       74824</t>
  </si>
  <si>
    <t xml:space="preserve">       45143</t>
  </si>
  <si>
    <t xml:space="preserve">       19300</t>
  </si>
  <si>
    <t xml:space="preserve">       62337</t>
  </si>
  <si>
    <t xml:space="preserve">      152725</t>
  </si>
  <si>
    <t xml:space="preserve">       53579</t>
  </si>
  <si>
    <t xml:space="preserve">        9890</t>
  </si>
  <si>
    <t xml:space="preserve">       27936</t>
  </si>
  <si>
    <t xml:space="preserve">        5617</t>
  </si>
  <si>
    <t xml:space="preserve">        6934</t>
  </si>
  <si>
    <t xml:space="preserve">       20521</t>
  </si>
  <si>
    <t xml:space="preserve">       97158</t>
  </si>
  <si>
    <t xml:space="preserve">       27589</t>
  </si>
  <si>
    <t xml:space="preserve">       76826</t>
  </si>
  <si>
    <t xml:space="preserve">       75905</t>
  </si>
  <si>
    <t xml:space="preserve">       92508</t>
  </si>
  <si>
    <t xml:space="preserve">      716766</t>
  </si>
  <si>
    <t xml:space="preserve">      124914</t>
  </si>
  <si>
    <t xml:space="preserve">    2115772</t>
  </si>
  <si>
    <t xml:space="preserve">      430947</t>
  </si>
  <si>
    <t xml:space="preserve">      124669</t>
  </si>
  <si>
    <t xml:space="preserve">      637465</t>
  </si>
  <si>
    <t xml:space="preserve">      227202</t>
  </si>
  <si>
    <t xml:space="preserve">      374896</t>
  </si>
  <si>
    <t xml:space="preserve">      226215</t>
  </si>
  <si>
    <t xml:space="preserve">      104589</t>
  </si>
  <si>
    <t xml:space="preserve">      307516</t>
  </si>
  <si>
    <t xml:space="preserve">      819373</t>
  </si>
  <si>
    <t xml:space="preserve">      257734</t>
  </si>
  <si>
    <t xml:space="preserve">       57898</t>
  </si>
  <si>
    <t xml:space="preserve">      131668</t>
  </si>
  <si>
    <t xml:space="preserve">       28532</t>
  </si>
  <si>
    <t xml:space="preserve">       34785</t>
  </si>
  <si>
    <t xml:space="preserve">      108618</t>
  </si>
  <si>
    <t xml:space="preserve">      614323</t>
  </si>
  <si>
    <t xml:space="preserve">      147162</t>
  </si>
  <si>
    <t xml:space="preserve">      382344</t>
  </si>
  <si>
    <t xml:space="preserve">      795593</t>
  </si>
  <si>
    <t xml:space="preserve">      509408</t>
  </si>
  <si>
    <t xml:space="preserve">        3506</t>
  </si>
  <si>
    <t xml:space="preserve">        7571</t>
  </si>
  <si>
    <t xml:space="preserve">        2430</t>
  </si>
  <si>
    <t xml:space="preserve">       27664</t>
  </si>
  <si>
    <t xml:space="preserve">        1101</t>
  </si>
  <si>
    <t xml:space="preserve">        2794</t>
  </si>
  <si>
    <t xml:space="preserve">        1954</t>
  </si>
  <si>
    <t xml:space="preserve">       31639</t>
  </si>
  <si>
    <t xml:space="preserve">        4363</t>
  </si>
  <si>
    <t xml:space="preserve">       17533</t>
  </si>
  <si>
    <t xml:space="preserve">        2229</t>
  </si>
  <si>
    <t xml:space="preserve">       36207</t>
  </si>
  <si>
    <t xml:space="preserve">        4536</t>
  </si>
  <si>
    <t xml:space="preserve">       10391</t>
  </si>
  <si>
    <t xml:space="preserve">        1288</t>
  </si>
  <si>
    <t xml:space="preserve">      111847</t>
  </si>
  <si>
    <t xml:space="preserve">        6131</t>
  </si>
  <si>
    <t xml:space="preserve">        9497</t>
  </si>
  <si>
    <t xml:space="preserve">        2518</t>
  </si>
  <si>
    <t xml:space="preserve">        1190</t>
  </si>
  <si>
    <t xml:space="preserve">       11209</t>
  </si>
  <si>
    <t xml:space="preserve">      157852</t>
  </si>
  <si>
    <t xml:space="preserve">        3796</t>
  </si>
  <si>
    <t>0</t>
  </si>
  <si>
    <t>0</t>
  </si>
  <si>
    <t>0</t>
  </si>
  <si>
    <t xml:space="preserve">        1513</t>
  </si>
  <si>
    <t xml:space="preserve">        1893</t>
  </si>
  <si>
    <t xml:space="preserve">        1807</t>
  </si>
  <si>
    <t xml:space="preserve">        2134</t>
  </si>
  <si>
    <t xml:space="preserve">        1668</t>
  </si>
  <si>
    <t xml:space="preserve">        1368</t>
  </si>
  <si>
    <t xml:space="preserve">        5827</t>
  </si>
  <si>
    <t xml:space="preserve">        1770</t>
  </si>
  <si>
    <t xml:space="preserve">        2164</t>
  </si>
  <si>
    <t xml:space="preserve">        2377</t>
  </si>
  <si>
    <t xml:space="preserve">        7366</t>
  </si>
  <si>
    <t xml:space="preserve">        6649</t>
  </si>
  <si>
    <r>
      <t>資料截止日期：</t>
    </r>
    <r>
      <rPr>
        <sz val="9"/>
        <color indexed="8"/>
        <rFont val="Times New Roman"/>
        <family val="1"/>
      </rPr>
      <t>94</t>
    </r>
    <r>
      <rPr>
        <sz val="9"/>
        <color indexed="8"/>
        <rFont val="華康楷書體W5"/>
        <family val="1"/>
      </rPr>
      <t>年</t>
    </r>
    <r>
      <rPr>
        <sz val="9"/>
        <color indexed="8"/>
        <rFont val="Times New Roman"/>
        <family val="1"/>
      </rPr>
      <t>03</t>
    </r>
    <r>
      <rPr>
        <sz val="9"/>
        <color indexed="8"/>
        <rFont val="華康楷書體W5"/>
        <family val="1"/>
      </rPr>
      <t>月</t>
    </r>
    <r>
      <rPr>
        <sz val="9"/>
        <color indexed="8"/>
        <rFont val="Times New Roman"/>
        <family val="1"/>
      </rPr>
      <t>31</t>
    </r>
    <r>
      <rPr>
        <sz val="9"/>
        <color indexed="8"/>
        <rFont val="華康楷書體W5"/>
        <family val="1"/>
      </rPr>
      <t>日</t>
    </r>
  </si>
  <si>
    <r>
      <t>單位：m</t>
    </r>
    <r>
      <rPr>
        <vertAlign val="superscript"/>
        <sz val="9"/>
        <color indexed="8"/>
        <rFont val="華康楷書體W5"/>
        <family val="1"/>
      </rPr>
      <t>2</t>
    </r>
    <r>
      <rPr>
        <sz val="9"/>
        <color indexed="8"/>
        <rFont val="華康楷書體W5"/>
        <family val="1"/>
      </rPr>
      <t>，千元</t>
    </r>
  </si>
  <si>
    <r>
      <t xml:space="preserve">      </t>
    </r>
    <r>
      <rPr>
        <sz val="9"/>
        <color indexed="8"/>
        <rFont val="華康楷書體W5"/>
        <family val="1"/>
      </rPr>
      <t xml:space="preserve">項目
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華康楷書體W5"/>
        <family val="1"/>
      </rPr>
      <t>地區別</t>
    </r>
    <r>
      <rPr>
        <sz val="9"/>
        <color indexed="8"/>
        <rFont val="Times New Roman"/>
        <family val="1"/>
      </rPr>
      <t xml:space="preserve"> </t>
    </r>
  </si>
  <si>
    <r>
      <t xml:space="preserve">  </t>
    </r>
    <r>
      <rPr>
        <sz val="9"/>
        <color indexed="8"/>
        <rFont val="華康楷書體W5"/>
        <family val="1"/>
      </rPr>
      <t>總</t>
    </r>
    <r>
      <rPr>
        <sz val="9"/>
        <color indexed="8"/>
        <rFont val="Times New Roman"/>
        <family val="1"/>
      </rPr>
      <t xml:space="preserve">            </t>
    </r>
    <r>
      <rPr>
        <sz val="9"/>
        <color indexed="8"/>
        <rFont val="華康楷書體W5"/>
        <family val="1"/>
      </rPr>
      <t>計</t>
    </r>
  </si>
  <si>
    <r>
      <t xml:space="preserve"> </t>
    </r>
    <r>
      <rPr>
        <sz val="9"/>
        <color indexed="8"/>
        <rFont val="華康楷書體W5"/>
        <family val="1"/>
      </rPr>
      <t>鋼骨鋼筋混凝土</t>
    </r>
  </si>
  <si>
    <r>
      <t xml:space="preserve">  </t>
    </r>
    <r>
      <rPr>
        <sz val="9"/>
        <color indexed="8"/>
        <rFont val="華康楷書體W5"/>
        <family val="1"/>
      </rPr>
      <t>鋼筋混凝土</t>
    </r>
  </si>
  <si>
    <r>
      <t xml:space="preserve">  </t>
    </r>
    <r>
      <rPr>
        <sz val="9"/>
        <color indexed="8"/>
        <rFont val="華康楷書體W5"/>
        <family val="1"/>
      </rPr>
      <t>鋼架構造</t>
    </r>
  </si>
  <si>
    <r>
      <t xml:space="preserve">  </t>
    </r>
    <r>
      <rPr>
        <sz val="9"/>
        <color indexed="8"/>
        <rFont val="華康楷書體W5"/>
        <family val="1"/>
      </rPr>
      <t>加強磚造</t>
    </r>
  </si>
  <si>
    <t>件數</t>
  </si>
  <si>
    <t xml:space="preserve"> 總樓地板面積㎡</t>
  </si>
  <si>
    <t>工程造價</t>
  </si>
  <si>
    <t>平均每㎡造價</t>
  </si>
  <si>
    <t>總樓地板面積㎡</t>
  </si>
  <si>
    <r>
      <t xml:space="preserve"> </t>
    </r>
    <r>
      <rPr>
        <sz val="10"/>
        <color indexed="8"/>
        <rFont val="華康楷書體W5"/>
        <family val="1"/>
      </rPr>
      <t>總計</t>
    </r>
  </si>
  <si>
    <r>
      <t xml:space="preserve"> </t>
    </r>
    <r>
      <rPr>
        <sz val="10"/>
        <color indexed="8"/>
        <rFont val="華康楷書體W5"/>
        <family val="1"/>
      </rPr>
      <t>臺灣省</t>
    </r>
    <r>
      <rPr>
        <sz val="10"/>
        <color indexed="8"/>
        <rFont val="Times New Roman"/>
        <family val="1"/>
      </rPr>
      <t xml:space="preserve"> </t>
    </r>
  </si>
  <si>
    <t>臺北縣</t>
  </si>
  <si>
    <t>宜蘭縣</t>
  </si>
  <si>
    <t>桃園縣</t>
  </si>
  <si>
    <t>新竹縣</t>
  </si>
  <si>
    <r>
      <t>苗栗縣</t>
    </r>
    <r>
      <rPr>
        <sz val="10"/>
        <color indexed="8"/>
        <rFont val="Times New Roman"/>
        <family val="1"/>
      </rPr>
      <t xml:space="preserve"> </t>
    </r>
  </si>
  <si>
    <t>臺中縣</t>
  </si>
  <si>
    <t>彰化縣</t>
  </si>
  <si>
    <t>南投縣</t>
  </si>
  <si>
    <t>雲林縣</t>
  </si>
  <si>
    <t>嘉義縣</t>
  </si>
  <si>
    <r>
      <t>臺南縣</t>
    </r>
    <r>
      <rPr>
        <sz val="10"/>
        <color indexed="8"/>
        <rFont val="Times New Roman"/>
        <family val="1"/>
      </rPr>
      <t xml:space="preserve"> </t>
    </r>
  </si>
  <si>
    <t>高雄縣</t>
  </si>
  <si>
    <t>屏東縣</t>
  </si>
  <si>
    <t>臺東縣</t>
  </si>
  <si>
    <t>花蓮縣</t>
  </si>
  <si>
    <t>澎湖縣</t>
  </si>
  <si>
    <r>
      <t>基隆市</t>
    </r>
    <r>
      <rPr>
        <sz val="10"/>
        <color indexed="8"/>
        <rFont val="Times New Roman"/>
        <family val="1"/>
      </rPr>
      <t xml:space="preserve"> </t>
    </r>
  </si>
  <si>
    <t>新竹市</t>
  </si>
  <si>
    <t>臺中市</t>
  </si>
  <si>
    <t>嘉義市</t>
  </si>
  <si>
    <t>臺南市</t>
  </si>
  <si>
    <r>
      <t xml:space="preserve"> </t>
    </r>
    <r>
      <rPr>
        <sz val="10"/>
        <color indexed="8"/>
        <rFont val="華康楷書體W5"/>
        <family val="1"/>
      </rPr>
      <t>臺北市</t>
    </r>
  </si>
  <si>
    <r>
      <t xml:space="preserve"> </t>
    </r>
    <r>
      <rPr>
        <sz val="10"/>
        <color indexed="8"/>
        <rFont val="華康楷書體W5"/>
        <family val="1"/>
      </rPr>
      <t>高雄市</t>
    </r>
  </si>
  <si>
    <r>
      <t>表三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華康楷書體W5"/>
        <family val="1"/>
      </rPr>
      <t>法定工程造價季報表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華康楷書體W5"/>
        <family val="1"/>
      </rPr>
      <t>第一季</t>
    </r>
    <r>
      <rPr>
        <sz val="14"/>
        <color indexed="8"/>
        <rFont val="Times New Roman"/>
        <family val="1"/>
      </rPr>
      <t xml:space="preserve">) </t>
    </r>
  </si>
  <si>
    <t>＊填報單位：營建署</t>
  </si>
  <si>
    <t>0</t>
  </si>
  <si>
    <r>
      <t xml:space="preserve">         </t>
    </r>
    <r>
      <rPr>
        <sz val="10"/>
        <rFont val="新細明體"/>
        <family val="1"/>
      </rPr>
      <t xml:space="preserve">項目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地區別</t>
    </r>
    <r>
      <rPr>
        <sz val="10"/>
        <rFont val="Times New Roman"/>
        <family val="1"/>
      </rPr>
      <t xml:space="preserve"> </t>
    </r>
  </si>
  <si>
    <t xml:space="preserve"> 總　計  Total </t>
  </si>
  <si>
    <t xml:space="preserve">     雲林縣  Yunlin H. </t>
  </si>
  <si>
    <t>單位：千元</t>
  </si>
  <si>
    <t xml:space="preserve"> 表三  營造廠商申報各類型住宅造價季報表 </t>
  </si>
  <si>
    <r>
      <t>資料截止日期：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</t>
    </r>
  </si>
  <si>
    <t>單位：千元</t>
  </si>
  <si>
    <r>
      <t xml:space="preserve">         </t>
    </r>
    <r>
      <rPr>
        <sz val="10"/>
        <rFont val="新細明體"/>
        <family val="1"/>
      </rPr>
      <t xml:space="preserve">項目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地區別</t>
    </r>
    <r>
      <rPr>
        <sz val="10"/>
        <rFont val="Times New Roman"/>
        <family val="1"/>
      </rPr>
      <t xml:space="preserve"> </t>
    </r>
  </si>
  <si>
    <t xml:space="preserve"> 總樓地板面積㎡</t>
  </si>
  <si>
    <t>平均每㎡造價</t>
  </si>
  <si>
    <t xml:space="preserve"> 總　計  Total </t>
  </si>
  <si>
    <t xml:space="preserve">      146804</t>
  </si>
  <si>
    <t xml:space="preserve">    1464407</t>
  </si>
  <si>
    <t xml:space="preserve">      280272</t>
  </si>
  <si>
    <t xml:space="preserve">    2185504</t>
  </si>
  <si>
    <t xml:space="preserve">       47595</t>
  </si>
  <si>
    <t xml:space="preserve">      249380</t>
  </si>
  <si>
    <t xml:space="preserve">        1166</t>
  </si>
  <si>
    <t xml:space="preserve">        5977</t>
  </si>
  <si>
    <t xml:space="preserve">        1337</t>
  </si>
  <si>
    <t xml:space="preserve">       20186</t>
  </si>
  <si>
    <t xml:space="preserve">      106955</t>
  </si>
  <si>
    <t xml:space="preserve">      278274</t>
  </si>
  <si>
    <t xml:space="preserve">    1703459</t>
  </si>
  <si>
    <t xml:space="preserve">        1148</t>
  </si>
  <si>
    <t xml:space="preserve">        5128</t>
  </si>
  <si>
    <t xml:space="preserve">       26072</t>
  </si>
  <si>
    <t xml:space="preserve">       75226</t>
  </si>
  <si>
    <t xml:space="preserve">      465395</t>
  </si>
  <si>
    <t xml:space="preserve">        1066</t>
  </si>
  <si>
    <t xml:space="preserve">        2996</t>
  </si>
  <si>
    <t xml:space="preserve">       34977</t>
  </si>
  <si>
    <t xml:space="preserve">      176811</t>
  </si>
  <si>
    <t xml:space="preserve">        8551</t>
  </si>
  <si>
    <t xml:space="preserve">       39259</t>
  </si>
  <si>
    <t xml:space="preserve">        2839</t>
  </si>
  <si>
    <t xml:space="preserve">        7703</t>
  </si>
  <si>
    <t xml:space="preserve">       38513</t>
  </si>
  <si>
    <t xml:space="preserve">      135383</t>
  </si>
  <si>
    <t xml:space="preserve">      707907</t>
  </si>
  <si>
    <t xml:space="preserve">        3060</t>
  </si>
  <si>
    <t xml:space="preserve">       15549</t>
  </si>
  <si>
    <t xml:space="preserve">       52634</t>
  </si>
  <si>
    <t xml:space="preserve">      281446</t>
  </si>
  <si>
    <t xml:space="preserve">        2136</t>
  </si>
  <si>
    <t xml:space="preserve">        7086</t>
  </si>
  <si>
    <t xml:space="preserve">       14220</t>
  </si>
  <si>
    <t xml:space="preserve">       72992</t>
  </si>
  <si>
    <t xml:space="preserve">       47750</t>
  </si>
  <si>
    <t xml:space="preserve">      242078</t>
  </si>
  <si>
    <t xml:space="preserve">        1791</t>
  </si>
  <si>
    <t xml:space="preserve">     雲林縣  Yunlin H. </t>
  </si>
  <si>
    <t xml:space="preserve">        1040</t>
  </si>
  <si>
    <t xml:space="preserve">       30122</t>
  </si>
  <si>
    <t xml:space="preserve">      150720</t>
  </si>
  <si>
    <t xml:space="preserve">        2148</t>
  </si>
  <si>
    <t xml:space="preserve">       10058</t>
  </si>
  <si>
    <t xml:space="preserve">       48063</t>
  </si>
  <si>
    <t xml:space="preserve">        7815</t>
  </si>
  <si>
    <t xml:space="preserve">       42044</t>
  </si>
  <si>
    <t xml:space="preserve">        1933</t>
  </si>
  <si>
    <t xml:space="preserve">        3265</t>
  </si>
  <si>
    <t xml:space="preserve">        4308</t>
  </si>
  <si>
    <t xml:space="preserve">       21539</t>
  </si>
  <si>
    <t xml:space="preserve">       60031</t>
  </si>
  <si>
    <t xml:space="preserve">      300554</t>
  </si>
  <si>
    <t xml:space="preserve">        8641</t>
  </si>
  <si>
    <t xml:space="preserve">       33798</t>
  </si>
  <si>
    <t xml:space="preserve">        3305</t>
  </si>
  <si>
    <t xml:space="preserve">       11537</t>
  </si>
  <si>
    <t xml:space="preserve">        8726</t>
  </si>
  <si>
    <t xml:space="preserve">       44864</t>
  </si>
  <si>
    <t xml:space="preserve">       76649</t>
  </si>
  <si>
    <t xml:space="preserve">      448057</t>
  </si>
  <si>
    <t xml:space="preserve">        2977</t>
  </si>
  <si>
    <t xml:space="preserve">        1652</t>
  </si>
  <si>
    <t xml:space="preserve">        8265</t>
  </si>
  <si>
    <t xml:space="preserve">       35454</t>
  </si>
  <si>
    <t xml:space="preserve">      177564</t>
  </si>
  <si>
    <t xml:space="preserve">        2628</t>
  </si>
  <si>
    <t xml:space="preserve">        3285</t>
  </si>
  <si>
    <t xml:space="preserve">       17259</t>
  </si>
  <si>
    <t xml:space="preserve">        2896</t>
  </si>
  <si>
    <t xml:space="preserve">        8627</t>
  </si>
  <si>
    <t xml:space="preserve">        1216</t>
  </si>
  <si>
    <t xml:space="preserve">        4845</t>
  </si>
  <si>
    <t xml:space="preserve">        2718</t>
  </si>
  <si>
    <t xml:space="preserve">       13399</t>
  </si>
  <si>
    <t xml:space="preserve">       28474</t>
  </si>
  <si>
    <t xml:space="preserve">      138843</t>
  </si>
  <si>
    <t xml:space="preserve">        3971</t>
  </si>
  <si>
    <t xml:space="preserve">       20075</t>
  </si>
  <si>
    <t xml:space="preserve">        1427</t>
  </si>
  <si>
    <t xml:space="preserve">        5623</t>
  </si>
  <si>
    <t xml:space="preserve">        3721</t>
  </si>
  <si>
    <t xml:space="preserve">       18600</t>
  </si>
  <si>
    <t xml:space="preserve">        1797</t>
  </si>
  <si>
    <t xml:space="preserve">       10584</t>
  </si>
  <si>
    <t xml:space="preserve">        3334</t>
  </si>
  <si>
    <t xml:space="preserve">      225517</t>
  </si>
  <si>
    <t xml:space="preserve">    1660132</t>
  </si>
  <si>
    <t xml:space="preserve">        2630</t>
  </si>
  <si>
    <t xml:space="preserve">       92656</t>
  </si>
  <si>
    <t xml:space="preserve">      516518</t>
  </si>
  <si>
    <t xml:space="preserve">        2389</t>
  </si>
  <si>
    <t xml:space="preserve">       12001</t>
  </si>
  <si>
    <t xml:space="preserve">        2539</t>
  </si>
  <si>
    <t xml:space="preserve">        8662</t>
  </si>
  <si>
    <t xml:space="preserve">       52123</t>
  </si>
  <si>
    <t xml:space="preserve">        3142</t>
  </si>
  <si>
    <t xml:space="preserve">      103865</t>
  </si>
  <si>
    <t xml:space="preserve">      714817</t>
  </si>
  <si>
    <t xml:space="preserve">        1784</t>
  </si>
  <si>
    <t xml:space="preserve">        7204</t>
  </si>
  <si>
    <t xml:space="preserve">       77169</t>
  </si>
  <si>
    <t xml:space="preserve">      853060</t>
  </si>
  <si>
    <t xml:space="preserve">       12128</t>
  </si>
  <si>
    <t xml:space="preserve">       61248</t>
  </si>
  <si>
    <t xml:space="preserve">      163287</t>
  </si>
  <si>
    <t xml:space="preserve">      942054</t>
  </si>
  <si>
    <t xml:space="preserve">        8126</t>
  </si>
  <si>
    <t xml:space="preserve">       31272</t>
  </si>
  <si>
    <r>
      <t>資料截止日期：</t>
    </r>
    <r>
      <rPr>
        <sz val="10"/>
        <rFont val="Times New Roman"/>
        <family val="1"/>
      </rPr>
      <t>94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</si>
  <si>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t xml:space="preserve">        8221</t>
  </si>
  <si>
    <t xml:space="preserve">       57766</t>
  </si>
  <si>
    <t xml:space="preserve">      159019</t>
  </si>
  <si>
    <t xml:space="preserve">    1177785</t>
  </si>
  <si>
    <t xml:space="preserve">        2070</t>
  </si>
  <si>
    <t xml:space="preserve">       11096</t>
  </si>
  <si>
    <t xml:space="preserve">        4502</t>
  </si>
  <si>
    <t xml:space="preserve">       40012</t>
  </si>
  <si>
    <t xml:space="preserve">      203111</t>
  </si>
  <si>
    <t xml:space="preserve">        1395</t>
  </si>
  <si>
    <t xml:space="preserve">        7163</t>
  </si>
  <si>
    <t xml:space="preserve">        1360</t>
  </si>
  <si>
    <t xml:space="preserve">        5111</t>
  </si>
  <si>
    <t xml:space="preserve">       37689</t>
  </si>
  <si>
    <t xml:space="preserve">      249255</t>
  </si>
  <si>
    <t xml:space="preserve">      239521</t>
  </si>
  <si>
    <t xml:space="preserve">    1513887</t>
  </si>
  <si>
    <t xml:space="preserve">        1886</t>
  </si>
  <si>
    <t xml:space="preserve">        4527</t>
  </si>
  <si>
    <t xml:space="preserve">        1439</t>
  </si>
  <si>
    <t xml:space="preserve">       12145</t>
  </si>
  <si>
    <t xml:space="preserve">       60719</t>
  </si>
  <si>
    <t xml:space="preserve">      129614</t>
  </si>
  <si>
    <t xml:space="preserve">      727091</t>
  </si>
  <si>
    <t xml:space="preserve">        2720</t>
  </si>
  <si>
    <t xml:space="preserve">       13602</t>
  </si>
  <si>
    <t xml:space="preserve">       25418</t>
  </si>
  <si>
    <t xml:space="preserve">      126147</t>
  </si>
  <si>
    <t xml:space="preserve">        1911</t>
  </si>
  <si>
    <t xml:space="preserve">        7320</t>
  </si>
  <si>
    <t xml:space="preserve">        1447</t>
  </si>
  <si>
    <t xml:space="preserve">        5590</t>
  </si>
  <si>
    <t xml:space="preserve">       18107</t>
  </si>
  <si>
    <t xml:space="preserve">       90460</t>
  </si>
  <si>
    <t xml:space="preserve">       85055</t>
  </si>
  <si>
    <t xml:space="preserve">      536556</t>
  </si>
  <si>
    <t xml:space="preserve">       17284</t>
  </si>
  <si>
    <t xml:space="preserve">       90666</t>
  </si>
  <si>
    <t xml:space="preserve">       47299</t>
  </si>
  <si>
    <t xml:space="preserve">      239896</t>
  </si>
  <si>
    <t xml:space="preserve">        4224</t>
  </si>
  <si>
    <t xml:space="preserve">       10970</t>
  </si>
  <si>
    <t xml:space="preserve">       60776</t>
  </si>
  <si>
    <t xml:space="preserve">       17985</t>
  </si>
  <si>
    <t xml:space="preserve">       89599</t>
  </si>
  <si>
    <t xml:space="preserve">        4125</t>
  </si>
  <si>
    <t xml:space="preserve">       12103</t>
  </si>
  <si>
    <t xml:space="preserve">        8929</t>
  </si>
  <si>
    <t xml:space="preserve">       44644</t>
  </si>
  <si>
    <t xml:space="preserve">       27494</t>
  </si>
  <si>
    <t xml:space="preserve">      137751</t>
  </si>
  <si>
    <t xml:space="preserve">        1402</t>
  </si>
  <si>
    <t xml:space="preserve">        2433</t>
  </si>
  <si>
    <t xml:space="preserve">        3754</t>
  </si>
  <si>
    <t xml:space="preserve">       20761</t>
  </si>
  <si>
    <t xml:space="preserve">       11958</t>
  </si>
  <si>
    <t xml:space="preserve">       56030</t>
  </si>
  <si>
    <t xml:space="preserve">       16664</t>
  </si>
  <si>
    <t xml:space="preserve">       84990</t>
  </si>
  <si>
    <t xml:space="preserve">      100800</t>
  </si>
  <si>
    <t xml:space="preserve">      505474</t>
  </si>
  <si>
    <t xml:space="preserve">       11327</t>
  </si>
  <si>
    <t xml:space="preserve">       37049</t>
  </si>
  <si>
    <t xml:space="preserve">        1080</t>
  </si>
  <si>
    <t xml:space="preserve">        3660</t>
  </si>
  <si>
    <t xml:space="preserve">       17682</t>
  </si>
  <si>
    <t xml:space="preserve">       87776</t>
  </si>
  <si>
    <t xml:space="preserve">      152712</t>
  </si>
  <si>
    <t xml:space="preserve">      866447</t>
  </si>
  <si>
    <t xml:space="preserve">        2890</t>
  </si>
  <si>
    <t xml:space="preserve">        1690</t>
  </si>
  <si>
    <t xml:space="preserve">        6589</t>
  </si>
  <si>
    <t xml:space="preserve">       10188</t>
  </si>
  <si>
    <t xml:space="preserve">       51201</t>
  </si>
  <si>
    <t xml:space="preserve">       94882</t>
  </si>
  <si>
    <t xml:space="preserve">      477123</t>
  </si>
  <si>
    <t xml:space="preserve">        6700</t>
  </si>
  <si>
    <t xml:space="preserve">       24029</t>
  </si>
  <si>
    <t xml:space="preserve">        2083</t>
  </si>
  <si>
    <t xml:space="preserve">       35903</t>
  </si>
  <si>
    <t xml:space="preserve">        1585</t>
  </si>
  <si>
    <t xml:space="preserve">        6085</t>
  </si>
  <si>
    <t xml:space="preserve">        1377</t>
  </si>
  <si>
    <t xml:space="preserve">        5710</t>
  </si>
  <si>
    <t xml:space="preserve">        2493</t>
  </si>
  <si>
    <t xml:space="preserve">       11934</t>
  </si>
  <si>
    <t xml:space="preserve">       40279</t>
  </si>
  <si>
    <t xml:space="preserve">      191712</t>
  </si>
  <si>
    <t xml:space="preserve">        4588</t>
  </si>
  <si>
    <t xml:space="preserve">       23026</t>
  </si>
  <si>
    <t xml:space="preserve">        1124</t>
  </si>
  <si>
    <t xml:space="preserve">        2194</t>
  </si>
  <si>
    <t xml:space="preserve">        3902</t>
  </si>
  <si>
    <t xml:space="preserve">       23590</t>
  </si>
  <si>
    <t xml:space="preserve">        1136</t>
  </si>
  <si>
    <t xml:space="preserve">        5795</t>
  </si>
  <si>
    <t xml:space="preserve">        9742</t>
  </si>
  <si>
    <t xml:space="preserve">       53197</t>
  </si>
  <si>
    <t xml:space="preserve">        1031</t>
  </si>
  <si>
    <t xml:space="preserve">        3298</t>
  </si>
  <si>
    <t xml:space="preserve">       83649</t>
  </si>
  <si>
    <t xml:space="preserve">      554818</t>
  </si>
  <si>
    <t xml:space="preserve">        3843</t>
  </si>
  <si>
    <t xml:space="preserve">       21420</t>
  </si>
  <si>
    <t xml:space="preserve">       72391</t>
  </si>
  <si>
    <t xml:space="preserve">      464205</t>
  </si>
  <si>
    <t xml:space="preserve">       71458</t>
  </si>
  <si>
    <t xml:space="preserve">      358239</t>
  </si>
  <si>
    <t xml:space="preserve">      119485</t>
  </si>
  <si>
    <t xml:space="preserve">      604129</t>
  </si>
  <si>
    <t xml:space="preserve">        3119</t>
  </si>
  <si>
    <t xml:space="preserve">       43045</t>
  </si>
  <si>
    <t xml:space="preserve">      566401</t>
  </si>
  <si>
    <t xml:space="preserve">      173420</t>
  </si>
  <si>
    <t xml:space="preserve">    1701040</t>
  </si>
  <si>
    <t xml:space="preserve">        2412</t>
  </si>
  <si>
    <t xml:space="preserve">       13188</t>
  </si>
  <si>
    <t xml:space="preserve">       68608</t>
  </si>
  <si>
    <t xml:space="preserve">      216609</t>
  </si>
  <si>
    <t xml:space="preserve">    1377477</t>
  </si>
  <si>
    <t xml:space="preserve">        2556</t>
  </si>
  <si>
    <t xml:space="preserve">       11141</t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</si>
  <si>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</t>
    </r>
  </si>
  <si>
    <t xml:space="preserve">       48801</t>
  </si>
  <si>
    <t xml:space="preserve">      382807</t>
  </si>
  <si>
    <t xml:space="preserve">      217759</t>
  </si>
  <si>
    <t xml:space="preserve">    1929599</t>
  </si>
  <si>
    <t xml:space="preserve">        8739</t>
  </si>
  <si>
    <t xml:space="preserve">       47713</t>
  </si>
  <si>
    <t xml:space="preserve">        1939</t>
  </si>
  <si>
    <t xml:space="preserve">        1776</t>
  </si>
  <si>
    <t xml:space="preserve">       30844</t>
  </si>
  <si>
    <t xml:space="preserve">      162609</t>
  </si>
  <si>
    <t xml:space="preserve">        3171</t>
  </si>
  <si>
    <t xml:space="preserve">       11418</t>
  </si>
  <si>
    <t xml:space="preserve">        1824</t>
  </si>
  <si>
    <t xml:space="preserve">      100560</t>
  </si>
  <si>
    <t xml:space="preserve">      560971</t>
  </si>
  <si>
    <t xml:space="preserve">      453155</t>
  </si>
  <si>
    <t xml:space="preserve">    2654075</t>
  </si>
  <si>
    <t xml:space="preserve">        8600</t>
  </si>
  <si>
    <t xml:space="preserve">       43452</t>
  </si>
  <si>
    <t xml:space="preserve">      115926</t>
  </si>
  <si>
    <t xml:space="preserve">      803637</t>
  </si>
  <si>
    <t xml:space="preserve">        1086</t>
  </si>
  <si>
    <t xml:space="preserve">       34343</t>
  </si>
  <si>
    <t xml:space="preserve">      180715</t>
  </si>
  <si>
    <t xml:space="preserve">        4544</t>
  </si>
  <si>
    <t xml:space="preserve">       20269</t>
  </si>
  <si>
    <t xml:space="preserve">        1398</t>
  </si>
  <si>
    <t xml:space="preserve">       35838</t>
  </si>
  <si>
    <t xml:space="preserve">      179018</t>
  </si>
  <si>
    <t xml:space="preserve">      149016</t>
  </si>
  <si>
    <t xml:space="preserve">      797254</t>
  </si>
  <si>
    <t xml:space="preserve">       12073</t>
  </si>
  <si>
    <t xml:space="preserve">       63069</t>
  </si>
  <si>
    <t xml:space="preserve">       37732</t>
  </si>
  <si>
    <t xml:space="preserve">      182603</t>
  </si>
  <si>
    <t xml:space="preserve">        7636</t>
  </si>
  <si>
    <t xml:space="preserve">       35045</t>
  </si>
  <si>
    <t xml:space="preserve">        4281</t>
  </si>
  <si>
    <t xml:space="preserve">       21869</t>
  </si>
  <si>
    <t xml:space="preserve">       46152</t>
  </si>
  <si>
    <t xml:space="preserve">      257790</t>
  </si>
  <si>
    <t xml:space="preserve">       24278</t>
  </si>
  <si>
    <t xml:space="preserve">      126821</t>
  </si>
  <si>
    <t xml:space="preserve">        1368</t>
  </si>
  <si>
    <t xml:space="preserve">        3673</t>
  </si>
  <si>
    <t xml:space="preserve">        1960</t>
  </si>
  <si>
    <t xml:space="preserve">        9802</t>
  </si>
  <si>
    <t xml:space="preserve">       35775</t>
  </si>
  <si>
    <t xml:space="preserve">      179909</t>
  </si>
  <si>
    <t xml:space="preserve">        2457</t>
  </si>
  <si>
    <t xml:space="preserve">       18768</t>
  </si>
  <si>
    <t xml:space="preserve">       98723</t>
  </si>
  <si>
    <t xml:space="preserve">       23004</t>
  </si>
  <si>
    <t xml:space="preserve">      128805</t>
  </si>
  <si>
    <t xml:space="preserve">        4530</t>
  </si>
  <si>
    <t xml:space="preserve">       16226</t>
  </si>
  <si>
    <t xml:space="preserve">        2581</t>
  </si>
  <si>
    <t xml:space="preserve">        8189</t>
  </si>
  <si>
    <t xml:space="preserve">       40947</t>
  </si>
  <si>
    <t xml:space="preserve">       52063</t>
  </si>
  <si>
    <t xml:space="preserve">      262920</t>
  </si>
  <si>
    <t xml:space="preserve">       15419</t>
  </si>
  <si>
    <t xml:space="preserve">       49060</t>
  </si>
  <si>
    <t xml:space="preserve">        1254</t>
  </si>
  <si>
    <t xml:space="preserve">       40762</t>
  </si>
  <si>
    <t xml:space="preserve">      205762</t>
  </si>
  <si>
    <t xml:space="preserve">      136195</t>
  </si>
  <si>
    <t xml:space="preserve">      714556</t>
  </si>
  <si>
    <t xml:space="preserve">        4872</t>
  </si>
  <si>
    <t xml:space="preserve">       16934</t>
  </si>
  <si>
    <t xml:space="preserve">        4022</t>
  </si>
  <si>
    <t xml:space="preserve">       16668</t>
  </si>
  <si>
    <t xml:space="preserve">        1440</t>
  </si>
  <si>
    <t xml:space="preserve">        7378</t>
  </si>
  <si>
    <t xml:space="preserve">       35118</t>
  </si>
  <si>
    <t xml:space="preserve">      150902</t>
  </si>
  <si>
    <t xml:space="preserve">        1336</t>
  </si>
  <si>
    <t xml:space="preserve">        5207</t>
  </si>
  <si>
    <t xml:space="preserve">        2927</t>
  </si>
  <si>
    <t xml:space="preserve">       15845</t>
  </si>
  <si>
    <t xml:space="preserve">       75901</t>
  </si>
  <si>
    <t xml:space="preserve">        8236</t>
  </si>
  <si>
    <t xml:space="preserve">       41472</t>
  </si>
  <si>
    <t xml:space="preserve">        2590</t>
  </si>
  <si>
    <t xml:space="preserve">        9254</t>
  </si>
  <si>
    <t xml:space="preserve">       46294</t>
  </si>
  <si>
    <t xml:space="preserve">       62159</t>
  </si>
  <si>
    <t xml:space="preserve">      308740</t>
  </si>
  <si>
    <t xml:space="preserve">        9028</t>
  </si>
  <si>
    <t xml:space="preserve">       49653</t>
  </si>
  <si>
    <t xml:space="preserve">      126498</t>
  </si>
  <si>
    <t xml:space="preserve">      880466</t>
  </si>
  <si>
    <t xml:space="preserve">        4152</t>
  </si>
  <si>
    <t xml:space="preserve">       24350</t>
  </si>
  <si>
    <t xml:space="preserve">       13762</t>
  </si>
  <si>
    <t xml:space="preserve">       72897</t>
  </si>
  <si>
    <t xml:space="preserve">       17258</t>
  </si>
  <si>
    <t xml:space="preserve">       83127</t>
  </si>
  <si>
    <t xml:space="preserve">       98588</t>
  </si>
  <si>
    <t xml:space="preserve">      498547</t>
  </si>
  <si>
    <t xml:space="preserve">       82945</t>
  </si>
  <si>
    <t xml:space="preserve">    1073028</t>
  </si>
  <si>
    <t xml:space="preserve">      176637</t>
  </si>
  <si>
    <t xml:space="preserve">    1892569</t>
  </si>
  <si>
    <t xml:space="preserve">        6201</t>
  </si>
  <si>
    <t xml:space="preserve">       30390</t>
  </si>
  <si>
    <t xml:space="preserve">      169927</t>
  </si>
  <si>
    <t xml:space="preserve">    1023478</t>
  </si>
  <si>
    <t xml:space="preserve">        1008</t>
  </si>
  <si>
    <r>
      <t>表三</t>
    </r>
    <r>
      <rPr>
        <sz val="14"/>
        <rFont val="Times New Roman"/>
        <family val="1"/>
      </rPr>
      <t xml:space="preserve">  </t>
    </r>
    <r>
      <rPr>
        <sz val="14"/>
        <rFont val="華康楷書體W5"/>
        <family val="1"/>
      </rPr>
      <t>法定工程造價季報表</t>
    </r>
    <r>
      <rPr>
        <sz val="14"/>
        <rFont val="Times New Roman"/>
        <family val="1"/>
      </rPr>
      <t>(</t>
    </r>
    <r>
      <rPr>
        <sz val="14"/>
        <rFont val="華康楷書體W5"/>
        <family val="1"/>
      </rPr>
      <t>第二季</t>
    </r>
    <r>
      <rPr>
        <sz val="14"/>
        <rFont val="Times New Roman"/>
        <family val="1"/>
      </rPr>
      <t xml:space="preserve">) </t>
    </r>
  </si>
  <si>
    <r>
      <t>資料截止日期：</t>
    </r>
    <r>
      <rPr>
        <sz val="9"/>
        <rFont val="Times New Roman"/>
        <family val="1"/>
      </rPr>
      <t>94</t>
    </r>
    <r>
      <rPr>
        <sz val="9"/>
        <rFont val="華康楷書體W5"/>
        <family val="1"/>
      </rPr>
      <t>年</t>
    </r>
    <r>
      <rPr>
        <sz val="9"/>
        <rFont val="Times New Roman"/>
        <family val="1"/>
      </rPr>
      <t>06</t>
    </r>
    <r>
      <rPr>
        <sz val="9"/>
        <rFont val="華康楷書體W5"/>
        <family val="1"/>
      </rPr>
      <t>月</t>
    </r>
    <r>
      <rPr>
        <sz val="9"/>
        <rFont val="Times New Roman"/>
        <family val="1"/>
      </rPr>
      <t>30</t>
    </r>
    <r>
      <rPr>
        <sz val="9"/>
        <rFont val="華康楷書體W5"/>
        <family val="1"/>
      </rPr>
      <t>日</t>
    </r>
  </si>
  <si>
    <r>
      <t>單位：m</t>
    </r>
    <r>
      <rPr>
        <vertAlign val="superscript"/>
        <sz val="9"/>
        <rFont val="華康楷書體W5"/>
        <family val="1"/>
      </rPr>
      <t>2</t>
    </r>
    <r>
      <rPr>
        <sz val="9"/>
        <rFont val="華康楷書體W5"/>
        <family val="1"/>
      </rPr>
      <t>，千元</t>
    </r>
  </si>
  <si>
    <r>
      <t>單位：m</t>
    </r>
    <r>
      <rPr>
        <vertAlign val="superscript"/>
        <sz val="9"/>
        <rFont val="華康楷書體W5"/>
        <family val="1"/>
      </rPr>
      <t>2</t>
    </r>
    <r>
      <rPr>
        <sz val="9"/>
        <rFont val="華康楷書體W5"/>
        <family val="1"/>
      </rPr>
      <t>，千元</t>
    </r>
  </si>
  <si>
    <r>
      <t xml:space="preserve">      </t>
    </r>
    <r>
      <rPr>
        <sz val="9"/>
        <rFont val="華康楷書體W5"/>
        <family val="1"/>
      </rPr>
      <t xml:space="preserve">項目
</t>
    </r>
    <r>
      <rPr>
        <sz val="9"/>
        <rFont val="Times New Roman"/>
        <family val="1"/>
      </rPr>
      <t xml:space="preserve"> </t>
    </r>
    <r>
      <rPr>
        <sz val="9"/>
        <rFont val="華康楷書體W5"/>
        <family val="1"/>
      </rPr>
      <t>地區別</t>
    </r>
    <r>
      <rPr>
        <sz val="9"/>
        <rFont val="Times New Roman"/>
        <family val="1"/>
      </rPr>
      <t xml:space="preserve"> </t>
    </r>
  </si>
  <si>
    <r>
      <t xml:space="preserve">      </t>
    </r>
    <r>
      <rPr>
        <sz val="9"/>
        <rFont val="華康楷書體W5"/>
        <family val="1"/>
      </rPr>
      <t xml:space="preserve">項目
</t>
    </r>
    <r>
      <rPr>
        <sz val="9"/>
        <rFont val="Times New Roman"/>
        <family val="1"/>
      </rPr>
      <t xml:space="preserve"> </t>
    </r>
    <r>
      <rPr>
        <sz val="9"/>
        <rFont val="華康楷書體W5"/>
        <family val="1"/>
      </rPr>
      <t>地區別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</si>
  <si>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華康楷書體W5"/>
        <family val="1"/>
      </rPr>
      <t>總</t>
    </r>
    <r>
      <rPr>
        <sz val="9"/>
        <rFont val="Times New Roman"/>
        <family val="1"/>
      </rPr>
      <t xml:space="preserve">            </t>
    </r>
    <r>
      <rPr>
        <sz val="9"/>
        <rFont val="華康楷書體W5"/>
        <family val="1"/>
      </rPr>
      <t>計</t>
    </r>
  </si>
  <si>
    <r>
      <t xml:space="preserve"> </t>
    </r>
    <r>
      <rPr>
        <sz val="9"/>
        <rFont val="華康楷書體W5"/>
        <family val="1"/>
      </rPr>
      <t>鋼骨鋼筋混凝土</t>
    </r>
  </si>
  <si>
    <r>
      <t xml:space="preserve">  </t>
    </r>
    <r>
      <rPr>
        <sz val="9"/>
        <rFont val="華康楷書體W5"/>
        <family val="1"/>
      </rPr>
      <t>鋼筋混凝土</t>
    </r>
  </si>
  <si>
    <r>
      <t xml:space="preserve">  </t>
    </r>
    <r>
      <rPr>
        <sz val="9"/>
        <rFont val="華康楷書體W5"/>
        <family val="1"/>
      </rPr>
      <t>鋼架構造</t>
    </r>
  </si>
  <si>
    <r>
      <t xml:space="preserve">  </t>
    </r>
    <r>
      <rPr>
        <sz val="9"/>
        <rFont val="華康楷書體W5"/>
        <family val="1"/>
      </rPr>
      <t>加強磚造</t>
    </r>
  </si>
  <si>
    <t>件數</t>
  </si>
  <si>
    <t>工程造價</t>
  </si>
  <si>
    <t>總樓地板面積㎡</t>
  </si>
  <si>
    <r>
      <t xml:space="preserve"> </t>
    </r>
    <r>
      <rPr>
        <sz val="10"/>
        <rFont val="華康楷書體W5"/>
        <family val="1"/>
      </rPr>
      <t>總計</t>
    </r>
  </si>
  <si>
    <r>
      <t xml:space="preserve"> </t>
    </r>
    <r>
      <rPr>
        <sz val="10"/>
        <rFont val="華康楷書體W5"/>
        <family val="1"/>
      </rPr>
      <t>臺灣省</t>
    </r>
    <r>
      <rPr>
        <sz val="10"/>
        <rFont val="Times New Roman"/>
        <family val="1"/>
      </rPr>
      <t xml:space="preserve"> </t>
    </r>
  </si>
  <si>
    <t>臺北縣</t>
  </si>
  <si>
    <t>宜蘭縣</t>
  </si>
  <si>
    <t>桃園縣</t>
  </si>
  <si>
    <t>新竹縣</t>
  </si>
  <si>
    <r>
      <t>苗栗縣</t>
    </r>
    <r>
      <rPr>
        <sz val="10"/>
        <rFont val="Times New Roman"/>
        <family val="1"/>
      </rPr>
      <t xml:space="preserve"> </t>
    </r>
  </si>
  <si>
    <t>臺中縣</t>
  </si>
  <si>
    <t>彰化縣</t>
  </si>
  <si>
    <t>南投縣</t>
  </si>
  <si>
    <t>雲林縣</t>
  </si>
  <si>
    <t>嘉義縣</t>
  </si>
  <si>
    <r>
      <t>臺南縣</t>
    </r>
    <r>
      <rPr>
        <sz val="10"/>
        <rFont val="Times New Roman"/>
        <family val="1"/>
      </rPr>
      <t xml:space="preserve"> </t>
    </r>
  </si>
  <si>
    <t>高雄縣</t>
  </si>
  <si>
    <t>屏東縣</t>
  </si>
  <si>
    <t>臺東縣</t>
  </si>
  <si>
    <t>花蓮縣</t>
  </si>
  <si>
    <t>澎湖縣</t>
  </si>
  <si>
    <r>
      <t>基隆市</t>
    </r>
    <r>
      <rPr>
        <sz val="10"/>
        <rFont val="Times New Roman"/>
        <family val="1"/>
      </rPr>
      <t xml:space="preserve"> </t>
    </r>
  </si>
  <si>
    <t>新竹市</t>
  </si>
  <si>
    <t>臺中市</t>
  </si>
  <si>
    <t>嘉義市</t>
  </si>
  <si>
    <t>臺南市</t>
  </si>
  <si>
    <r>
      <t xml:space="preserve"> </t>
    </r>
    <r>
      <rPr>
        <sz val="10"/>
        <rFont val="華康楷書體W5"/>
        <family val="1"/>
      </rPr>
      <t>臺北市</t>
    </r>
  </si>
  <si>
    <r>
      <t xml:space="preserve"> </t>
    </r>
    <r>
      <rPr>
        <sz val="10"/>
        <rFont val="華康楷書體W5"/>
        <family val="1"/>
      </rPr>
      <t>高雄市</t>
    </r>
  </si>
  <si>
    <t>＊填報單位：營建署</t>
  </si>
  <si>
    <t>＊彙整單位：營建署</t>
  </si>
  <si>
    <r>
      <t>＊主管單位：營建署</t>
    </r>
    <r>
      <rPr>
        <sz val="9"/>
        <rFont val="Times New Roman"/>
        <family val="1"/>
      </rPr>
      <t>(</t>
    </r>
    <r>
      <rPr>
        <sz val="9"/>
        <rFont val="華康楷書體W5"/>
        <family val="1"/>
      </rPr>
      <t>建管組</t>
    </r>
    <r>
      <rPr>
        <sz val="9"/>
        <rFont val="Times New Roman"/>
        <family val="1"/>
      </rPr>
      <t>)</t>
    </r>
  </si>
  <si>
    <t>＊發佈單位：營建署</t>
  </si>
  <si>
    <t>件數</t>
  </si>
  <si>
    <t>工程造價</t>
  </si>
  <si>
    <t>總樓地板面積㎡</t>
  </si>
  <si>
    <r>
      <t>表三</t>
    </r>
    <r>
      <rPr>
        <sz val="14"/>
        <rFont val="Times New Roman"/>
        <family val="1"/>
      </rPr>
      <t xml:space="preserve">  </t>
    </r>
    <r>
      <rPr>
        <sz val="14"/>
        <rFont val="華康楷書體W5"/>
        <family val="1"/>
      </rPr>
      <t>法定工程造價季報表</t>
    </r>
    <r>
      <rPr>
        <sz val="14"/>
        <rFont val="Times New Roman"/>
        <family val="1"/>
      </rPr>
      <t>(</t>
    </r>
    <r>
      <rPr>
        <sz val="14"/>
        <rFont val="華康楷書體W5"/>
        <family val="1"/>
      </rPr>
      <t>第三季</t>
    </r>
    <r>
      <rPr>
        <sz val="14"/>
        <rFont val="Times New Roman"/>
        <family val="1"/>
      </rPr>
      <t xml:space="preserve">) </t>
    </r>
  </si>
  <si>
    <r>
      <t>資料截止日期：</t>
    </r>
    <r>
      <rPr>
        <sz val="9"/>
        <rFont val="Times New Roman"/>
        <family val="1"/>
      </rPr>
      <t>94</t>
    </r>
    <r>
      <rPr>
        <sz val="9"/>
        <rFont val="華康楷書體W5"/>
        <family val="1"/>
      </rPr>
      <t>年</t>
    </r>
    <r>
      <rPr>
        <sz val="9"/>
        <rFont val="Times New Roman"/>
        <family val="1"/>
      </rPr>
      <t>09</t>
    </r>
    <r>
      <rPr>
        <sz val="9"/>
        <rFont val="華康楷書體W5"/>
        <family val="1"/>
      </rPr>
      <t>月</t>
    </r>
    <r>
      <rPr>
        <sz val="9"/>
        <rFont val="Times New Roman"/>
        <family val="1"/>
      </rPr>
      <t>30</t>
    </r>
    <r>
      <rPr>
        <sz val="9"/>
        <rFont val="華康楷書體W5"/>
        <family val="1"/>
      </rPr>
      <t>日</t>
    </r>
  </si>
  <si>
    <r>
      <t>單位：m</t>
    </r>
    <r>
      <rPr>
        <vertAlign val="superscript"/>
        <sz val="9"/>
        <rFont val="華康楷書體W5"/>
        <family val="1"/>
      </rPr>
      <t>2</t>
    </r>
    <r>
      <rPr>
        <sz val="9"/>
        <rFont val="華康楷書體W5"/>
        <family val="1"/>
      </rPr>
      <t>，千元</t>
    </r>
  </si>
  <si>
    <r>
      <t xml:space="preserve">      </t>
    </r>
    <r>
      <rPr>
        <sz val="9"/>
        <rFont val="華康楷書體W5"/>
        <family val="1"/>
      </rPr>
      <t xml:space="preserve">項目
</t>
    </r>
    <r>
      <rPr>
        <sz val="9"/>
        <rFont val="Times New Roman"/>
        <family val="1"/>
      </rPr>
      <t xml:space="preserve"> </t>
    </r>
    <r>
      <rPr>
        <sz val="9"/>
        <rFont val="華康楷書體W5"/>
        <family val="1"/>
      </rPr>
      <t>地區別</t>
    </r>
    <r>
      <rPr>
        <sz val="9"/>
        <rFont val="Times New Roman"/>
        <family val="1"/>
      </rPr>
      <t xml:space="preserve"> </t>
    </r>
  </si>
  <si>
    <r>
      <t xml:space="preserve">  </t>
    </r>
    <r>
      <rPr>
        <sz val="9"/>
        <rFont val="華康楷書體W5"/>
        <family val="1"/>
      </rPr>
      <t>鋼</t>
    </r>
    <r>
      <rPr>
        <sz val="9"/>
        <rFont val="華康楷書體W5"/>
        <family val="1"/>
      </rPr>
      <t>筋</t>
    </r>
    <r>
      <rPr>
        <sz val="9"/>
        <rFont val="華康楷書體W5"/>
        <family val="1"/>
      </rPr>
      <t>混</t>
    </r>
    <r>
      <rPr>
        <sz val="9"/>
        <rFont val="華康楷書體W5"/>
        <family val="1"/>
      </rPr>
      <t>凝</t>
    </r>
    <r>
      <rPr>
        <sz val="9"/>
        <rFont val="華康楷書體W5"/>
        <family val="1"/>
      </rPr>
      <t>土</t>
    </r>
  </si>
  <si>
    <r>
      <t xml:space="preserve">  </t>
    </r>
    <r>
      <rPr>
        <sz val="9"/>
        <rFont val="華康楷書體W5"/>
        <family val="1"/>
      </rPr>
      <t>鋼</t>
    </r>
    <r>
      <rPr>
        <sz val="9"/>
        <rFont val="華康楷書體W5"/>
        <family val="1"/>
      </rPr>
      <t>架</t>
    </r>
    <r>
      <rPr>
        <sz val="9"/>
        <rFont val="華康楷書體W5"/>
        <family val="1"/>
      </rPr>
      <t>構</t>
    </r>
    <r>
      <rPr>
        <sz val="9"/>
        <rFont val="華康楷書體W5"/>
        <family val="1"/>
      </rPr>
      <t>造</t>
    </r>
  </si>
  <si>
    <t>件數</t>
  </si>
  <si>
    <t xml:space="preserve"> 總樓地板面積㎡</t>
  </si>
  <si>
    <t>工程造價</t>
  </si>
  <si>
    <t>平均每㎡造價</t>
  </si>
  <si>
    <t>總樓地板面積㎡</t>
  </si>
  <si>
    <r>
      <t xml:space="preserve"> </t>
    </r>
    <r>
      <rPr>
        <sz val="10"/>
        <rFont val="華康楷書體W5"/>
        <family val="1"/>
      </rPr>
      <t>總計</t>
    </r>
  </si>
  <si>
    <r>
      <t xml:space="preserve"> </t>
    </r>
    <r>
      <rPr>
        <sz val="10"/>
        <rFont val="華康楷書體W5"/>
        <family val="1"/>
      </rPr>
      <t>臺灣省</t>
    </r>
    <r>
      <rPr>
        <sz val="10"/>
        <rFont val="Times New Roman"/>
        <family val="1"/>
      </rPr>
      <t xml:space="preserve"> </t>
    </r>
  </si>
  <si>
    <t>臺北縣</t>
  </si>
  <si>
    <t>宜蘭縣</t>
  </si>
  <si>
    <t>桃園縣</t>
  </si>
  <si>
    <t>新竹縣</t>
  </si>
  <si>
    <r>
      <t>苗栗縣</t>
    </r>
    <r>
      <rPr>
        <sz val="10"/>
        <rFont val="Times New Roman"/>
        <family val="1"/>
      </rPr>
      <t xml:space="preserve"> </t>
    </r>
  </si>
  <si>
    <t>臺中縣</t>
  </si>
  <si>
    <t>彰化縣</t>
  </si>
  <si>
    <t>南投縣</t>
  </si>
  <si>
    <t>雲林縣</t>
  </si>
  <si>
    <t>嘉義縣</t>
  </si>
  <si>
    <r>
      <t>臺南縣</t>
    </r>
    <r>
      <rPr>
        <sz val="10"/>
        <rFont val="Times New Roman"/>
        <family val="1"/>
      </rPr>
      <t xml:space="preserve"> </t>
    </r>
  </si>
  <si>
    <t>高雄縣</t>
  </si>
  <si>
    <t>屏東縣</t>
  </si>
  <si>
    <t>臺東縣</t>
  </si>
  <si>
    <t>花蓮縣</t>
  </si>
  <si>
    <t>澎湖縣</t>
  </si>
  <si>
    <r>
      <t>基隆市</t>
    </r>
    <r>
      <rPr>
        <sz val="10"/>
        <rFont val="Times New Roman"/>
        <family val="1"/>
      </rPr>
      <t xml:space="preserve"> </t>
    </r>
  </si>
  <si>
    <t>新竹市</t>
  </si>
  <si>
    <t>臺中市</t>
  </si>
  <si>
    <t>嘉義市</t>
  </si>
  <si>
    <t>臺南市</t>
  </si>
  <si>
    <r>
      <t xml:space="preserve"> </t>
    </r>
    <r>
      <rPr>
        <sz val="10"/>
        <rFont val="華康楷書體W5"/>
        <family val="1"/>
      </rPr>
      <t>臺北市</t>
    </r>
  </si>
  <si>
    <r>
      <t xml:space="preserve"> </t>
    </r>
    <r>
      <rPr>
        <sz val="10"/>
        <rFont val="華康楷書體W5"/>
        <family val="1"/>
      </rPr>
      <t>高雄市</t>
    </r>
  </si>
  <si>
    <t>＊填報單位：營建署</t>
  </si>
  <si>
    <t>＊彙整單位：營建署</t>
  </si>
  <si>
    <r>
      <t>＊主管單位：營建署</t>
    </r>
    <r>
      <rPr>
        <sz val="9"/>
        <rFont val="Times New Roman"/>
        <family val="1"/>
      </rPr>
      <t>(</t>
    </r>
    <r>
      <rPr>
        <sz val="9"/>
        <rFont val="華康楷書體W5"/>
        <family val="1"/>
      </rPr>
      <t>建管組</t>
    </r>
    <r>
      <rPr>
        <sz val="9"/>
        <rFont val="Times New Roman"/>
        <family val="1"/>
      </rPr>
      <t>)</t>
    </r>
  </si>
  <si>
    <t>＊發佈單位：營建署</t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</si>
  <si>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7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</si>
  <si>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t xml:space="preserve">      386308</t>
  </si>
  <si>
    <t xml:space="preserve">    2930270</t>
  </si>
  <si>
    <t>2274</t>
  </si>
  <si>
    <t xml:space="preserve">      284698</t>
  </si>
  <si>
    <t xml:space="preserve">    1497662</t>
  </si>
  <si>
    <t xml:space="preserve">        1982</t>
  </si>
  <si>
    <t xml:space="preserve">           －</t>
  </si>
  <si>
    <r>
      <t xml:space="preserve">          </t>
    </r>
    <r>
      <rPr>
        <sz val="10"/>
        <rFont val="新細明體"/>
        <family val="1"/>
      </rPr>
      <t>－</t>
    </r>
  </si>
  <si>
    <r>
      <t xml:space="preserve">         </t>
    </r>
    <r>
      <rPr>
        <sz val="10"/>
        <rFont val="新細明體"/>
        <family val="1"/>
      </rPr>
      <t>－</t>
    </r>
  </si>
  <si>
    <r>
      <t xml:space="preserve">         </t>
    </r>
    <r>
      <rPr>
        <sz val="12"/>
        <rFont val="新細明體"/>
        <family val="1"/>
      </rPr>
      <t>－</t>
    </r>
  </si>
  <si>
    <t xml:space="preserve">         －</t>
  </si>
  <si>
    <t xml:space="preserve">          －</t>
  </si>
  <si>
    <t>－</t>
  </si>
  <si>
    <t xml:space="preserve"> 表三  營造廠商申報各類型住宅造價季報表 </t>
  </si>
  <si>
    <r>
      <t xml:space="preserve">         </t>
    </r>
    <r>
      <rPr>
        <sz val="11"/>
        <rFont val="新細明體"/>
        <family val="1"/>
      </rPr>
      <t>－</t>
    </r>
  </si>
  <si>
    <t xml:space="preserve"> 表三  營造廠商申報各類型住宅造價季報表 </t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</si>
  <si>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8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</si>
  <si>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t>單位：千元</t>
  </si>
  <si>
    <r>
      <t xml:space="preserve">         </t>
    </r>
    <r>
      <rPr>
        <sz val="10"/>
        <rFont val="新細明體"/>
        <family val="1"/>
      </rPr>
      <t xml:space="preserve">項目
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地區別</t>
    </r>
    <r>
      <rPr>
        <sz val="10"/>
        <rFont val="Times New Roman"/>
        <family val="1"/>
      </rPr>
      <t xml:space="preserve"> </t>
    </r>
  </si>
  <si>
    <t xml:space="preserve"> 總　計  Total </t>
  </si>
  <si>
    <r>
      <t xml:space="preserve">          </t>
    </r>
    <r>
      <rPr>
        <sz val="10"/>
        <rFont val="細明體"/>
        <family val="3"/>
      </rPr>
      <t>－</t>
    </r>
  </si>
  <si>
    <t xml:space="preserve">     雲林縣  Yunlin H. </t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</si>
  <si>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</t>
    </r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</si>
  <si>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10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</si>
  <si>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11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30</t>
    </r>
    <r>
      <rPr>
        <sz val="10"/>
        <rFont val="新細明體"/>
        <family val="1"/>
      </rPr>
      <t>日</t>
    </r>
  </si>
  <si>
    <r>
      <t>資料截止日期：</t>
    </r>
    <r>
      <rPr>
        <sz val="10"/>
        <rFont val="Times New Roman"/>
        <family val="1"/>
      </rPr>
      <t>93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>12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>31</t>
    </r>
    <r>
      <rPr>
        <sz val="10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</si>
</sst>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0"/>
    <numFmt numFmtId="178" formatCode="0.0000"/>
    <numFmt numFmtId="179" formatCode="0.000"/>
    <numFmt numFmtId="180" formatCode="0.0"/>
    <numFmt numFmtId="181" formatCode="0.000000"/>
    <numFmt numFmtId="182" formatCode="#,##0.0_ "/>
    <numFmt numFmtId="183" formatCode="#\ ###\ ###\ ##0"/>
    <numFmt numFmtId="184" formatCode="[$-404]AM/PM\ hh:mm:ss"/>
    <numFmt numFmtId="185" formatCode="0_ "/>
    <numFmt numFmtId="186" formatCode="_-* #,##0.0_-;\-* #,##0.0_-;_-* &quot;-&quot;?_-;_-@_-"/>
    <numFmt numFmtId="187" formatCode="#,##0_);[Red]\(#,##0\)"/>
    <numFmt numFmtId="188" formatCode="#,##0_);\(#,##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</numFmts>
  <fonts count="2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華康楷書體W5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sz val="10"/>
      <color indexed="10"/>
      <name val="新細明體"/>
      <family val="1"/>
    </font>
    <font>
      <sz val="14"/>
      <color indexed="8"/>
      <name val="華康楷書體W5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華康楷書體W5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華康楷書體W5"/>
      <family val="1"/>
    </font>
    <font>
      <sz val="10"/>
      <color indexed="8"/>
      <name val="華康楷書體W5"/>
      <family val="1"/>
    </font>
    <font>
      <sz val="14"/>
      <name val="Times New Roman"/>
      <family val="1"/>
    </font>
    <font>
      <sz val="14"/>
      <name val="華康楷書體W5"/>
      <family val="1"/>
    </font>
    <font>
      <vertAlign val="superscript"/>
      <sz val="9"/>
      <name val="華康楷書體W5"/>
      <family val="1"/>
    </font>
    <font>
      <sz val="10"/>
      <name val="華康楷書體W5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/>
    </xf>
    <xf numFmtId="183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83" fontId="7" fillId="0" borderId="3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182" fontId="8" fillId="0" borderId="3" xfId="0" applyNumberFormat="1" applyFont="1" applyBorder="1" applyAlignment="1">
      <alignment/>
    </xf>
    <xf numFmtId="41" fontId="7" fillId="0" borderId="3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2" fontId="8" fillId="0" borderId="4" xfId="0" applyNumberFormat="1" applyFont="1" applyBorder="1" applyAlignment="1">
      <alignment/>
    </xf>
    <xf numFmtId="0" fontId="8" fillId="0" borderId="4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82" fontId="8" fillId="0" borderId="5" xfId="0" applyNumberFormat="1" applyFont="1" applyBorder="1" applyAlignment="1">
      <alignment/>
    </xf>
    <xf numFmtId="0" fontId="8" fillId="0" borderId="3" xfId="0" applyNumberFormat="1" applyFont="1" applyBorder="1" applyAlignment="1">
      <alignment/>
    </xf>
    <xf numFmtId="49" fontId="7" fillId="0" borderId="3" xfId="0" applyNumberFormat="1" applyFont="1" applyBorder="1" applyAlignment="1">
      <alignment horizontal="right" vertical="center"/>
    </xf>
    <xf numFmtId="186" fontId="8" fillId="0" borderId="3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183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vertical="center"/>
    </xf>
    <xf numFmtId="182" fontId="13" fillId="0" borderId="3" xfId="0" applyNumberFormat="1" applyFont="1" applyBorder="1" applyAlignment="1">
      <alignment vertical="center"/>
    </xf>
    <xf numFmtId="182" fontId="13" fillId="0" borderId="4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82" fontId="13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86" fontId="8" fillId="0" borderId="4" xfId="0" applyNumberFormat="1" applyFont="1" applyBorder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82" fontId="4" fillId="0" borderId="5" xfId="0" applyNumberFormat="1" applyFont="1" applyBorder="1" applyAlignment="1">
      <alignment vertical="center"/>
    </xf>
    <xf numFmtId="182" fontId="4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187" fontId="2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188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88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183" fontId="20" fillId="0" borderId="0" xfId="0" applyNumberFormat="1" applyFont="1" applyBorder="1" applyAlignment="1">
      <alignment horizontal="right" vertical="center"/>
    </xf>
    <xf numFmtId="187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9" fontId="20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Alignment="1">
      <alignment horizontal="right"/>
    </xf>
    <xf numFmtId="176" fontId="23" fillId="0" borderId="0" xfId="0" applyNumberFormat="1" applyFont="1" applyAlignment="1">
      <alignment horizontal="right"/>
    </xf>
    <xf numFmtId="188" fontId="20" fillId="0" borderId="0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/>
    </xf>
    <xf numFmtId="182" fontId="2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83" fontId="20" fillId="0" borderId="3" xfId="0" applyNumberFormat="1" applyFont="1" applyBorder="1" applyAlignment="1">
      <alignment horizontal="right" vertical="center"/>
    </xf>
    <xf numFmtId="183" fontId="0" fillId="0" borderId="3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49" fontId="20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F4">
      <selection activeCell="O29" sqref="O29"/>
    </sheetView>
  </sheetViews>
  <sheetFormatPr defaultColWidth="9.00390625" defaultRowHeight="16.5"/>
  <cols>
    <col min="1" max="1" width="16.25390625" style="1" customWidth="1"/>
    <col min="2" max="2" width="5.625" style="1" customWidth="1"/>
    <col min="3" max="3" width="9.125" style="1" customWidth="1"/>
    <col min="4" max="4" width="8.625" style="1" customWidth="1"/>
    <col min="5" max="5" width="5.50390625" style="1" customWidth="1"/>
    <col min="6" max="6" width="6.875" style="1" customWidth="1"/>
    <col min="7" max="7" width="8.00390625" style="1" customWidth="1"/>
    <col min="8" max="8" width="10.00390625" style="1" customWidth="1"/>
    <col min="9" max="9" width="6.50390625" style="1" customWidth="1"/>
    <col min="10" max="10" width="6.875" style="1" customWidth="1"/>
    <col min="11" max="11" width="9.25390625" style="1" customWidth="1"/>
    <col min="12" max="12" width="10.25390625" style="1" customWidth="1"/>
    <col min="13" max="13" width="6.25390625" style="1" customWidth="1"/>
    <col min="14" max="14" width="5.625" style="1" customWidth="1"/>
    <col min="15" max="15" width="8.625" style="1" customWidth="1"/>
    <col min="16" max="16" width="7.875" style="1" customWidth="1"/>
    <col min="17" max="17" width="6.25390625" style="1" customWidth="1"/>
    <col min="18" max="18" width="5.00390625" style="1" customWidth="1"/>
    <col min="19" max="20" width="8.00390625" style="1" customWidth="1"/>
    <col min="21" max="21" width="6.125" style="1" customWidth="1"/>
    <col min="22" max="16384" width="9.00390625" style="1" customWidth="1"/>
  </cols>
  <sheetData>
    <row r="1" ht="14.25">
      <c r="A1" s="1" t="s">
        <v>60</v>
      </c>
    </row>
    <row r="3" spans="1:20" ht="15" thickBot="1">
      <c r="A3" s="106" t="s">
        <v>76</v>
      </c>
      <c r="B3" s="106"/>
      <c r="C3" s="106"/>
      <c r="S3" s="107" t="s">
        <v>61</v>
      </c>
      <c r="T3" s="107"/>
    </row>
    <row r="4" spans="1:21" s="4" customFormat="1" ht="16.5" customHeight="1">
      <c r="A4" s="108" t="s">
        <v>62</v>
      </c>
      <c r="B4" s="110" t="s">
        <v>55</v>
      </c>
      <c r="C4" s="110"/>
      <c r="D4" s="110"/>
      <c r="E4" s="110"/>
      <c r="F4" s="110" t="s">
        <v>56</v>
      </c>
      <c r="G4" s="110"/>
      <c r="H4" s="110"/>
      <c r="I4" s="110"/>
      <c r="J4" s="110" t="s">
        <v>57</v>
      </c>
      <c r="K4" s="110"/>
      <c r="L4" s="110"/>
      <c r="M4" s="110"/>
      <c r="N4" s="110" t="s">
        <v>58</v>
      </c>
      <c r="O4" s="110"/>
      <c r="P4" s="110"/>
      <c r="Q4" s="110"/>
      <c r="R4" s="110" t="s">
        <v>59</v>
      </c>
      <c r="S4" s="110"/>
      <c r="T4" s="110"/>
      <c r="U4" s="111"/>
    </row>
    <row r="5" spans="1:21" s="7" customFormat="1" ht="28.5">
      <c r="A5" s="109"/>
      <c r="B5" s="8" t="s">
        <v>30</v>
      </c>
      <c r="C5" s="8" t="s">
        <v>73</v>
      </c>
      <c r="D5" s="8" t="s">
        <v>31</v>
      </c>
      <c r="E5" s="8" t="s">
        <v>74</v>
      </c>
      <c r="F5" s="8" t="s">
        <v>30</v>
      </c>
      <c r="G5" s="8" t="s">
        <v>73</v>
      </c>
      <c r="H5" s="8" t="s">
        <v>31</v>
      </c>
      <c r="I5" s="8" t="s">
        <v>74</v>
      </c>
      <c r="J5" s="8" t="s">
        <v>30</v>
      </c>
      <c r="K5" s="8" t="s">
        <v>73</v>
      </c>
      <c r="L5" s="8" t="s">
        <v>31</v>
      </c>
      <c r="M5" s="8" t="s">
        <v>74</v>
      </c>
      <c r="N5" s="8" t="s">
        <v>30</v>
      </c>
      <c r="O5" s="8" t="s">
        <v>73</v>
      </c>
      <c r="P5" s="8" t="s">
        <v>31</v>
      </c>
      <c r="Q5" s="8" t="s">
        <v>74</v>
      </c>
      <c r="R5" s="8" t="s">
        <v>30</v>
      </c>
      <c r="S5" s="8" t="s">
        <v>73</v>
      </c>
      <c r="T5" s="8" t="s">
        <v>31</v>
      </c>
      <c r="U5" s="9" t="s">
        <v>74</v>
      </c>
    </row>
    <row r="6" spans="1:21" ht="14.25">
      <c r="A6" s="5" t="s">
        <v>63</v>
      </c>
      <c r="B6" s="31">
        <f aca="true" t="shared" si="0" ref="B6:D7">SUM(F6,J6,N6,R6)</f>
        <v>3034</v>
      </c>
      <c r="C6" s="31">
        <f t="shared" si="0"/>
        <v>2647303</v>
      </c>
      <c r="D6" s="31">
        <f t="shared" si="0"/>
        <v>16474079</v>
      </c>
      <c r="E6" s="26">
        <f aca="true" t="shared" si="1" ref="E6:E30">SUM(D6)/C6</f>
        <v>6.222966921429093</v>
      </c>
      <c r="F6" s="19">
        <f>F7+F29+F30</f>
        <v>269</v>
      </c>
      <c r="G6" s="19">
        <f>G7+G29+G30</f>
        <v>415012</v>
      </c>
      <c r="H6" s="19">
        <f>H7+H29+H30</f>
        <v>2899764</v>
      </c>
      <c r="I6" s="26">
        <f>SUM(H6)/G6</f>
        <v>6.987181093558741</v>
      </c>
      <c r="J6" s="27">
        <f>J7+J29+J30</f>
        <v>2626</v>
      </c>
      <c r="K6" s="27">
        <f>K7+K29+K30</f>
        <v>2177331</v>
      </c>
      <c r="L6" s="27">
        <f>L7+L29+L30</f>
        <v>13316818</v>
      </c>
      <c r="M6" s="26">
        <f>SUM(L6)/K6</f>
        <v>6.116120148934636</v>
      </c>
      <c r="N6" s="24">
        <f>N7+N29+N30</f>
        <v>90</v>
      </c>
      <c r="O6" s="24">
        <f>O7+O29+O30</f>
        <v>47103</v>
      </c>
      <c r="P6" s="24">
        <f>P7+P29+P30</f>
        <v>224304</v>
      </c>
      <c r="Q6" s="26">
        <f>SUM(P6)/O6</f>
        <v>4.761989682185848</v>
      </c>
      <c r="R6" s="24">
        <f>R7+R29+R30</f>
        <v>49</v>
      </c>
      <c r="S6" s="24">
        <f>S7+S29+S30</f>
        <v>7857</v>
      </c>
      <c r="T6" s="24">
        <f>T7+T29+T30</f>
        <v>33193</v>
      </c>
      <c r="U6" s="29">
        <f>SUM(T6)/S6</f>
        <v>4.224640448008145</v>
      </c>
    </row>
    <row r="7" spans="1:21" ht="14.25">
      <c r="A7" s="5" t="s">
        <v>32</v>
      </c>
      <c r="B7" s="31">
        <f t="shared" si="0"/>
        <v>2691</v>
      </c>
      <c r="C7" s="31">
        <f t="shared" si="0"/>
        <v>2443374</v>
      </c>
      <c r="D7" s="31">
        <f t="shared" si="0"/>
        <v>15020394</v>
      </c>
      <c r="E7" s="26">
        <f t="shared" si="1"/>
        <v>6.147398638112708</v>
      </c>
      <c r="F7" s="20">
        <f>F8+F9+F10+F11+F12+F13+F14+F15+F16+F17+F18+F19+F20+F21+F22+F23+F24+F25+F26+F27+F28</f>
        <v>249</v>
      </c>
      <c r="G7" s="20">
        <f>G8+G9+G10+G11+G12+G13+G14+G15+G16+G17+G18+G19+G20+G21+G22+G23+G24+G25+G26+G27+G28</f>
        <v>401813</v>
      </c>
      <c r="H7" s="20">
        <f>H8+H9+H10+H11+H12+H13+H14+H15+H16+H17+H18+H19+H20+H21+H22+H23+H24+H25+H26+H27+H28</f>
        <v>2835650</v>
      </c>
      <c r="I7" s="26">
        <f>SUM(H7)/G7</f>
        <v>7.057138519659643</v>
      </c>
      <c r="J7" s="27">
        <f>J8+J9+J10+J11+J12+J13+J14+J15+J16+J17+J18+J19+J21+J20+J22+J23+J24+J25+J26+J27+J28</f>
        <v>2305</v>
      </c>
      <c r="K7" s="27">
        <f>K8+K9+K10+K11+K12+K13+K14+K15+K16+K17+K18+K19+K21+K20+K22+K23+K24+K25+K26+K27+K28</f>
        <v>1986987</v>
      </c>
      <c r="L7" s="27">
        <f>L8+L9+L10+L11+L12+L13+L14+L15+L16+L17+L18+L19+L21+L20+L22+L23+L24+L25+L26+L27+L28</f>
        <v>11936428</v>
      </c>
      <c r="M7" s="26">
        <f>SUM(L7)/K7</f>
        <v>6.0073005007078555</v>
      </c>
      <c r="N7" s="24">
        <f>N8+N9+N10+N11+N12+N13+N14+N15+N16+N17+N18+N19+N20+N21+N22+N23+N24+N25+N26+N27+N28</f>
        <v>88</v>
      </c>
      <c r="O7" s="24">
        <f>O8+O9+O10+O11+O12+O13+O14+O15+O16+O17+O18+O19+O20+O21+O22+O23+O24+O25+O26+O27+O28</f>
        <v>46717</v>
      </c>
      <c r="P7" s="24">
        <f>P8+P9+P10+P11+P12+P13+P14+P15+P16+P17+P18+P19+P20+P21+P22+P23+P24+P25+P26+P27+P28</f>
        <v>215123</v>
      </c>
      <c r="Q7" s="26">
        <f>SUM(P7)/O7</f>
        <v>4.604811952822313</v>
      </c>
      <c r="R7" s="24">
        <f>R8+R9+R10+R11+R12+R13+R14+R15+R16+R17+R18+R19+R20+R21+R22+R23+R24+R25+R26+R27+R28</f>
        <v>49</v>
      </c>
      <c r="S7" s="24">
        <f>S8+S9+S10+S11+S12+S13+S14+S15+S16+S17+S18+S19+S20+S21+S22+S23+S24+S25+S26+S27+S28</f>
        <v>7857</v>
      </c>
      <c r="T7" s="24">
        <f>T8+T9+T10+T11+T12+T13+T14+T15+T16+T17+T18+T19+T20+T21+T22+T23+T24+T25+T26+T27+T28</f>
        <v>33193</v>
      </c>
      <c r="U7" s="29">
        <f>SUM(T7)/S7</f>
        <v>4.224640448008145</v>
      </c>
    </row>
    <row r="8" spans="1:21" ht="14.25">
      <c r="A8" s="5" t="s">
        <v>33</v>
      </c>
      <c r="B8" s="31">
        <f>F8+J8+N8+R8</f>
        <v>46</v>
      </c>
      <c r="C8" s="31">
        <f>G8+K8+O8+S8</f>
        <v>289945</v>
      </c>
      <c r="D8" s="31">
        <f>H8+L8+P8+T8</f>
        <v>2442787</v>
      </c>
      <c r="E8" s="26">
        <f t="shared" si="1"/>
        <v>8.425001293348739</v>
      </c>
      <c r="F8" s="25">
        <v>12</v>
      </c>
      <c r="G8" s="25" t="s">
        <v>78</v>
      </c>
      <c r="H8" s="25" t="s">
        <v>93</v>
      </c>
      <c r="I8" s="26">
        <f>H8/G8</f>
        <v>9.912620163630347</v>
      </c>
      <c r="J8" s="25">
        <v>29</v>
      </c>
      <c r="K8" s="25" t="s">
        <v>110</v>
      </c>
      <c r="L8" s="25" t="s">
        <v>133</v>
      </c>
      <c r="M8" s="26">
        <f>L8/K8</f>
        <v>7.290802868363977</v>
      </c>
      <c r="N8" s="25">
        <v>5</v>
      </c>
      <c r="O8" s="25" t="s">
        <v>158</v>
      </c>
      <c r="P8" s="25" t="s">
        <v>168</v>
      </c>
      <c r="Q8" s="26">
        <f>P8/O8</f>
        <v>5.471686468137633</v>
      </c>
      <c r="R8" s="25" t="s">
        <v>156</v>
      </c>
      <c r="S8" s="25" t="s">
        <v>156</v>
      </c>
      <c r="T8" s="25" t="s">
        <v>156</v>
      </c>
      <c r="U8" s="30">
        <v>0</v>
      </c>
    </row>
    <row r="9" spans="1:21" ht="14.25">
      <c r="A9" s="5" t="s">
        <v>34</v>
      </c>
      <c r="B9" s="31">
        <f aca="true" t="shared" si="2" ref="B9:B30">F9+J9+N9+R9</f>
        <v>100</v>
      </c>
      <c r="C9" s="31">
        <f aca="true" t="shared" si="3" ref="C9:C30">G9+K9+O9+S9</f>
        <v>109672</v>
      </c>
      <c r="D9" s="31">
        <f aca="true" t="shared" si="4" ref="D9:D30">H9+L9+P9+T9</f>
        <v>636484</v>
      </c>
      <c r="E9" s="26">
        <f t="shared" si="1"/>
        <v>5.803523232912685</v>
      </c>
      <c r="F9" s="25">
        <v>2</v>
      </c>
      <c r="G9" s="25" t="s">
        <v>79</v>
      </c>
      <c r="H9" s="25" t="s">
        <v>94</v>
      </c>
      <c r="I9" s="26">
        <f aca="true" t="shared" si="5" ref="I9:I30">H9/G9</f>
        <v>6.292738425009893</v>
      </c>
      <c r="J9" s="25">
        <v>91</v>
      </c>
      <c r="K9" s="25" t="s">
        <v>111</v>
      </c>
      <c r="L9" s="25" t="s">
        <v>134</v>
      </c>
      <c r="M9" s="26">
        <f aca="true" t="shared" si="6" ref="M9:M30">L9/K9</f>
        <v>5.652448248136388</v>
      </c>
      <c r="N9" s="25">
        <v>7</v>
      </c>
      <c r="O9" s="25" t="s">
        <v>159</v>
      </c>
      <c r="P9" s="25" t="s">
        <v>169</v>
      </c>
      <c r="Q9" s="26">
        <f aca="true" t="shared" si="7" ref="Q9:Q30">P9/O9</f>
        <v>5.175406265706148</v>
      </c>
      <c r="R9" s="25" t="s">
        <v>156</v>
      </c>
      <c r="S9" s="25" t="s">
        <v>156</v>
      </c>
      <c r="T9" s="25" t="s">
        <v>156</v>
      </c>
      <c r="U9" s="29">
        <v>0</v>
      </c>
    </row>
    <row r="10" spans="1:21" ht="14.25">
      <c r="A10" s="5" t="s">
        <v>35</v>
      </c>
      <c r="B10" s="31">
        <f t="shared" si="2"/>
        <v>173</v>
      </c>
      <c r="C10" s="31">
        <f t="shared" si="3"/>
        <v>467678</v>
      </c>
      <c r="D10" s="31">
        <f t="shared" si="4"/>
        <v>2958138</v>
      </c>
      <c r="E10" s="26">
        <f t="shared" si="1"/>
        <v>6.325159618369904</v>
      </c>
      <c r="F10" s="25">
        <v>22</v>
      </c>
      <c r="G10" s="25" t="s">
        <v>80</v>
      </c>
      <c r="H10" s="25" t="s">
        <v>95</v>
      </c>
      <c r="I10" s="26">
        <f t="shared" si="5"/>
        <v>5.062540237285018</v>
      </c>
      <c r="J10" s="25">
        <v>147</v>
      </c>
      <c r="K10" s="25" t="s">
        <v>112</v>
      </c>
      <c r="L10" s="25" t="s">
        <v>135</v>
      </c>
      <c r="M10" s="26">
        <f t="shared" si="6"/>
        <v>6.3995171574283995</v>
      </c>
      <c r="N10" s="25">
        <v>3</v>
      </c>
      <c r="O10" s="25" t="s">
        <v>160</v>
      </c>
      <c r="P10" s="25" t="s">
        <v>170</v>
      </c>
      <c r="Q10" s="26">
        <f t="shared" si="7"/>
        <v>4.966827044821474</v>
      </c>
      <c r="R10" s="25">
        <v>1</v>
      </c>
      <c r="S10" s="25">
        <v>17</v>
      </c>
      <c r="T10" s="25">
        <v>65</v>
      </c>
      <c r="U10" s="29">
        <f>T10/S10</f>
        <v>3.823529411764706</v>
      </c>
    </row>
    <row r="11" spans="1:21" ht="14.25">
      <c r="A11" s="5" t="s">
        <v>36</v>
      </c>
      <c r="B11" s="31">
        <f t="shared" si="2"/>
        <v>118</v>
      </c>
      <c r="C11" s="31">
        <f t="shared" si="3"/>
        <v>168480</v>
      </c>
      <c r="D11" s="31">
        <f t="shared" si="4"/>
        <v>1173346</v>
      </c>
      <c r="E11" s="26">
        <f t="shared" si="1"/>
        <v>6.964304368471035</v>
      </c>
      <c r="F11" s="25">
        <v>22</v>
      </c>
      <c r="G11" s="25" t="s">
        <v>81</v>
      </c>
      <c r="H11" s="25" t="s">
        <v>96</v>
      </c>
      <c r="I11" s="26">
        <f t="shared" si="5"/>
        <v>4.816597039558513</v>
      </c>
      <c r="J11" s="25">
        <v>93</v>
      </c>
      <c r="K11" s="25" t="s">
        <v>113</v>
      </c>
      <c r="L11" s="25" t="s">
        <v>136</v>
      </c>
      <c r="M11" s="26">
        <f t="shared" si="6"/>
        <v>7.262775247284586</v>
      </c>
      <c r="N11" s="25">
        <v>2</v>
      </c>
      <c r="O11" s="25">
        <v>79</v>
      </c>
      <c r="P11" s="25">
        <v>394</v>
      </c>
      <c r="Q11" s="26">
        <f t="shared" si="7"/>
        <v>4.987341772151899</v>
      </c>
      <c r="R11" s="25">
        <v>1</v>
      </c>
      <c r="S11" s="25">
        <v>600</v>
      </c>
      <c r="T11" s="25" t="s">
        <v>180</v>
      </c>
      <c r="U11" s="29">
        <f aca="true" t="shared" si="8" ref="U11:U23">T11/S11</f>
        <v>2.8</v>
      </c>
    </row>
    <row r="12" spans="1:21" ht="14.25">
      <c r="A12" s="5" t="s">
        <v>37</v>
      </c>
      <c r="B12" s="31">
        <f t="shared" si="2"/>
        <v>83</v>
      </c>
      <c r="C12" s="31">
        <f t="shared" si="3"/>
        <v>75057</v>
      </c>
      <c r="D12" s="31">
        <f t="shared" si="4"/>
        <v>371379</v>
      </c>
      <c r="E12" s="26">
        <f t="shared" si="1"/>
        <v>4.9479595507414365</v>
      </c>
      <c r="F12" s="25" t="s">
        <v>77</v>
      </c>
      <c r="G12" s="25" t="s">
        <v>77</v>
      </c>
      <c r="H12" s="25" t="s">
        <v>77</v>
      </c>
      <c r="I12" s="26">
        <v>0</v>
      </c>
      <c r="J12" s="25">
        <v>55</v>
      </c>
      <c r="K12" s="25" t="s">
        <v>114</v>
      </c>
      <c r="L12" s="25" t="s">
        <v>137</v>
      </c>
      <c r="M12" s="26">
        <f t="shared" si="6"/>
        <v>5.011639425458148</v>
      </c>
      <c r="N12" s="25">
        <v>19</v>
      </c>
      <c r="O12" s="25" t="s">
        <v>161</v>
      </c>
      <c r="P12" s="25" t="s">
        <v>171</v>
      </c>
      <c r="Q12" s="26">
        <f t="shared" si="7"/>
        <v>4.838156103911474</v>
      </c>
      <c r="R12" s="25">
        <v>9</v>
      </c>
      <c r="S12" s="25" t="s">
        <v>181</v>
      </c>
      <c r="T12" s="25" t="s">
        <v>182</v>
      </c>
      <c r="U12" s="29">
        <f t="shared" si="8"/>
        <v>3.8751537515375154</v>
      </c>
    </row>
    <row r="13" spans="1:21" ht="14.25">
      <c r="A13" s="5" t="s">
        <v>38</v>
      </c>
      <c r="B13" s="31">
        <f t="shared" si="2"/>
        <v>218</v>
      </c>
      <c r="C13" s="31">
        <f t="shared" si="3"/>
        <v>191532</v>
      </c>
      <c r="D13" s="31">
        <f t="shared" si="4"/>
        <v>1004074</v>
      </c>
      <c r="E13" s="26">
        <f t="shared" si="1"/>
        <v>5.24233026335025</v>
      </c>
      <c r="F13" s="25">
        <v>19</v>
      </c>
      <c r="G13" s="25" t="s">
        <v>82</v>
      </c>
      <c r="H13" s="25" t="s">
        <v>97</v>
      </c>
      <c r="I13" s="26">
        <f t="shared" si="5"/>
        <v>4.975821513300692</v>
      </c>
      <c r="J13" s="25">
        <v>199</v>
      </c>
      <c r="K13" s="25" t="s">
        <v>115</v>
      </c>
      <c r="L13" s="25" t="s">
        <v>138</v>
      </c>
      <c r="M13" s="26">
        <f t="shared" si="6"/>
        <v>5.273076676702325</v>
      </c>
      <c r="N13" s="25" t="s">
        <v>157</v>
      </c>
      <c r="O13" s="25" t="s">
        <v>77</v>
      </c>
      <c r="P13" s="25" t="s">
        <v>77</v>
      </c>
      <c r="Q13" s="26">
        <v>0</v>
      </c>
      <c r="R13" s="25" t="s">
        <v>156</v>
      </c>
      <c r="S13" s="25" t="s">
        <v>156</v>
      </c>
      <c r="T13" s="25" t="s">
        <v>156</v>
      </c>
      <c r="U13" s="29">
        <v>0</v>
      </c>
    </row>
    <row r="14" spans="1:21" ht="14.25">
      <c r="A14" s="5" t="s">
        <v>39</v>
      </c>
      <c r="B14" s="31">
        <f t="shared" si="2"/>
        <v>180</v>
      </c>
      <c r="C14" s="31">
        <f t="shared" si="3"/>
        <v>97342</v>
      </c>
      <c r="D14" s="31">
        <f t="shared" si="4"/>
        <v>502565</v>
      </c>
      <c r="E14" s="26">
        <f t="shared" si="1"/>
        <v>5.16287933266216</v>
      </c>
      <c r="F14" s="25">
        <v>13</v>
      </c>
      <c r="G14" s="25" t="s">
        <v>83</v>
      </c>
      <c r="H14" s="25" t="s">
        <v>98</v>
      </c>
      <c r="I14" s="26">
        <f t="shared" si="5"/>
        <v>5.0847926267281105</v>
      </c>
      <c r="J14" s="25">
        <v>163</v>
      </c>
      <c r="K14" s="25" t="s">
        <v>116</v>
      </c>
      <c r="L14" s="25" t="s">
        <v>139</v>
      </c>
      <c r="M14" s="26">
        <f t="shared" si="6"/>
        <v>5.17639545594105</v>
      </c>
      <c r="N14" s="25">
        <v>4</v>
      </c>
      <c r="O14" s="25">
        <v>727</v>
      </c>
      <c r="P14" s="25" t="s">
        <v>172</v>
      </c>
      <c r="Q14" s="26">
        <f t="shared" si="7"/>
        <v>5.28060522696011</v>
      </c>
      <c r="R14" s="25" t="s">
        <v>156</v>
      </c>
      <c r="S14" s="25" t="s">
        <v>156</v>
      </c>
      <c r="T14" s="25" t="s">
        <v>156</v>
      </c>
      <c r="U14" s="29">
        <v>0</v>
      </c>
    </row>
    <row r="15" spans="1:21" ht="14.25">
      <c r="A15" s="5" t="s">
        <v>40</v>
      </c>
      <c r="B15" s="31">
        <f t="shared" si="2"/>
        <v>99</v>
      </c>
      <c r="C15" s="31">
        <f t="shared" si="3"/>
        <v>28867</v>
      </c>
      <c r="D15" s="31">
        <f t="shared" si="4"/>
        <v>142155</v>
      </c>
      <c r="E15" s="26">
        <f t="shared" si="1"/>
        <v>4.924481241556102</v>
      </c>
      <c r="F15" s="25">
        <v>8</v>
      </c>
      <c r="G15" s="25" t="s">
        <v>84</v>
      </c>
      <c r="H15" s="25" t="s">
        <v>99</v>
      </c>
      <c r="I15" s="26">
        <f t="shared" si="5"/>
        <v>4.639803253878169</v>
      </c>
      <c r="J15" s="25">
        <v>84</v>
      </c>
      <c r="K15" s="25" t="s">
        <v>117</v>
      </c>
      <c r="L15" s="25" t="s">
        <v>140</v>
      </c>
      <c r="M15" s="26">
        <f t="shared" si="6"/>
        <v>4.988280920664362</v>
      </c>
      <c r="N15" s="25">
        <v>6</v>
      </c>
      <c r="O15" s="25" t="s">
        <v>162</v>
      </c>
      <c r="P15" s="25" t="s">
        <v>173</v>
      </c>
      <c r="Q15" s="26">
        <f t="shared" si="7"/>
        <v>4.640246406570842</v>
      </c>
      <c r="R15" s="25">
        <v>1</v>
      </c>
      <c r="S15" s="25">
        <v>67</v>
      </c>
      <c r="T15" s="25">
        <v>261</v>
      </c>
      <c r="U15" s="29">
        <f t="shared" si="8"/>
        <v>3.8955223880597014</v>
      </c>
    </row>
    <row r="16" spans="1:21" ht="14.25">
      <c r="A16" s="5" t="s">
        <v>64</v>
      </c>
      <c r="B16" s="31">
        <f t="shared" si="2"/>
        <v>52</v>
      </c>
      <c r="C16" s="31">
        <f t="shared" si="3"/>
        <v>25558</v>
      </c>
      <c r="D16" s="31">
        <f t="shared" si="4"/>
        <v>127431</v>
      </c>
      <c r="E16" s="26">
        <f t="shared" si="1"/>
        <v>4.985953517489631</v>
      </c>
      <c r="F16" s="25">
        <v>7</v>
      </c>
      <c r="G16" s="25" t="s">
        <v>85</v>
      </c>
      <c r="H16" s="25" t="s">
        <v>100</v>
      </c>
      <c r="I16" s="26">
        <f t="shared" si="5"/>
        <v>5.05874558303887</v>
      </c>
      <c r="J16" s="25">
        <v>41</v>
      </c>
      <c r="K16" s="25" t="s">
        <v>118</v>
      </c>
      <c r="L16" s="25" t="s">
        <v>141</v>
      </c>
      <c r="M16" s="26">
        <f t="shared" si="6"/>
        <v>5.089074425037135</v>
      </c>
      <c r="N16" s="25">
        <v>3</v>
      </c>
      <c r="O16" s="25" t="s">
        <v>163</v>
      </c>
      <c r="P16" s="25" t="s">
        <v>174</v>
      </c>
      <c r="Q16" s="26">
        <f t="shared" si="7"/>
        <v>3.377958579881657</v>
      </c>
      <c r="R16" s="25">
        <v>1</v>
      </c>
      <c r="S16" s="25">
        <v>155</v>
      </c>
      <c r="T16" s="25">
        <v>604</v>
      </c>
      <c r="U16" s="29">
        <f t="shared" si="8"/>
        <v>3.8967741935483873</v>
      </c>
    </row>
    <row r="17" spans="1:21" ht="14.25">
      <c r="A17" s="5" t="s">
        <v>41</v>
      </c>
      <c r="B17" s="31">
        <f t="shared" si="2"/>
        <v>63</v>
      </c>
      <c r="C17" s="31">
        <f t="shared" si="3"/>
        <v>19224</v>
      </c>
      <c r="D17" s="31">
        <f t="shared" si="4"/>
        <v>97541</v>
      </c>
      <c r="E17" s="26">
        <f t="shared" si="1"/>
        <v>5.073918019142738</v>
      </c>
      <c r="F17" s="25">
        <v>16</v>
      </c>
      <c r="G17" s="25" t="s">
        <v>86</v>
      </c>
      <c r="H17" s="25" t="s">
        <v>101</v>
      </c>
      <c r="I17" s="26">
        <f t="shared" si="5"/>
        <v>5.267062314540059</v>
      </c>
      <c r="J17" s="25">
        <v>32</v>
      </c>
      <c r="K17" s="25" t="s">
        <v>119</v>
      </c>
      <c r="L17" s="25" t="s">
        <v>142</v>
      </c>
      <c r="M17" s="26">
        <f t="shared" si="6"/>
        <v>5.391155834564254</v>
      </c>
      <c r="N17" s="25">
        <v>8</v>
      </c>
      <c r="O17" s="25" t="s">
        <v>164</v>
      </c>
      <c r="P17" s="25" t="s">
        <v>175</v>
      </c>
      <c r="Q17" s="26">
        <f t="shared" si="7"/>
        <v>2.8125</v>
      </c>
      <c r="R17" s="25">
        <v>7</v>
      </c>
      <c r="S17" s="25" t="s">
        <v>183</v>
      </c>
      <c r="T17" s="25" t="s">
        <v>184</v>
      </c>
      <c r="U17" s="29">
        <f t="shared" si="8"/>
        <v>4.225405921680993</v>
      </c>
    </row>
    <row r="18" spans="1:21" ht="14.25">
      <c r="A18" s="5" t="s">
        <v>42</v>
      </c>
      <c r="B18" s="31">
        <f t="shared" si="2"/>
        <v>262</v>
      </c>
      <c r="C18" s="31">
        <f t="shared" si="3"/>
        <v>128460</v>
      </c>
      <c r="D18" s="31">
        <f t="shared" si="4"/>
        <v>624555</v>
      </c>
      <c r="E18" s="26">
        <f t="shared" si="1"/>
        <v>4.861863615133116</v>
      </c>
      <c r="F18" s="25">
        <v>32</v>
      </c>
      <c r="G18" s="25" t="s">
        <v>87</v>
      </c>
      <c r="H18" s="25" t="s">
        <v>102</v>
      </c>
      <c r="I18" s="26">
        <f t="shared" si="5"/>
        <v>4.114798553719008</v>
      </c>
      <c r="J18" s="25">
        <v>227</v>
      </c>
      <c r="K18" s="25" t="s">
        <v>120</v>
      </c>
      <c r="L18" s="25" t="s">
        <v>143</v>
      </c>
      <c r="M18" s="26">
        <f t="shared" si="6"/>
        <v>5.112989784712293</v>
      </c>
      <c r="N18" s="25" t="s">
        <v>157</v>
      </c>
      <c r="O18" s="25" t="s">
        <v>77</v>
      </c>
      <c r="P18" s="25" t="s">
        <v>77</v>
      </c>
      <c r="Q18" s="26">
        <v>0</v>
      </c>
      <c r="R18" s="25">
        <v>3</v>
      </c>
      <c r="S18" s="25">
        <v>962</v>
      </c>
      <c r="T18" s="25" t="s">
        <v>185</v>
      </c>
      <c r="U18" s="29">
        <f t="shared" si="8"/>
        <v>3.7203742203742203</v>
      </c>
    </row>
    <row r="19" spans="1:21" ht="14.25">
      <c r="A19" s="5" t="s">
        <v>43</v>
      </c>
      <c r="B19" s="31">
        <f t="shared" si="2"/>
        <v>340</v>
      </c>
      <c r="C19" s="31">
        <f t="shared" si="3"/>
        <v>158331</v>
      </c>
      <c r="D19" s="31">
        <f t="shared" si="4"/>
        <v>845697</v>
      </c>
      <c r="E19" s="26">
        <f t="shared" si="1"/>
        <v>5.341322924758892</v>
      </c>
      <c r="F19" s="25">
        <v>64</v>
      </c>
      <c r="G19" s="25" t="s">
        <v>88</v>
      </c>
      <c r="H19" s="25" t="s">
        <v>103</v>
      </c>
      <c r="I19" s="26">
        <f t="shared" si="5"/>
        <v>4.962925806010306</v>
      </c>
      <c r="J19" s="25">
        <v>267</v>
      </c>
      <c r="K19" s="25" t="s">
        <v>121</v>
      </c>
      <c r="L19" s="25" t="s">
        <v>144</v>
      </c>
      <c r="M19" s="26">
        <f t="shared" si="6"/>
        <v>5.58626787706204</v>
      </c>
      <c r="N19" s="25">
        <v>5</v>
      </c>
      <c r="O19" s="25" t="s">
        <v>165</v>
      </c>
      <c r="P19" s="25" t="s">
        <v>176</v>
      </c>
      <c r="Q19" s="26">
        <f t="shared" si="7"/>
        <v>2.6168702073274637</v>
      </c>
      <c r="R19" s="25">
        <v>4</v>
      </c>
      <c r="S19" s="25">
        <v>685</v>
      </c>
      <c r="T19" s="25" t="s">
        <v>186</v>
      </c>
      <c r="U19" s="29">
        <f t="shared" si="8"/>
        <v>4.143065693430657</v>
      </c>
    </row>
    <row r="20" spans="1:21" ht="14.25">
      <c r="A20" s="5" t="s">
        <v>44</v>
      </c>
      <c r="B20" s="31">
        <f t="shared" si="2"/>
        <v>237</v>
      </c>
      <c r="C20" s="31">
        <f t="shared" si="3"/>
        <v>80996</v>
      </c>
      <c r="D20" s="31">
        <f t="shared" si="4"/>
        <v>400692</v>
      </c>
      <c r="E20" s="26">
        <f t="shared" si="1"/>
        <v>4.947059114030322</v>
      </c>
      <c r="F20" s="25">
        <v>11</v>
      </c>
      <c r="G20" s="25" t="s">
        <v>89</v>
      </c>
      <c r="H20" s="25" t="s">
        <v>104</v>
      </c>
      <c r="I20" s="26">
        <f t="shared" si="5"/>
        <v>4.6360105423775835</v>
      </c>
      <c r="J20" s="25">
        <v>218</v>
      </c>
      <c r="K20" s="25" t="s">
        <v>122</v>
      </c>
      <c r="L20" s="25" t="s">
        <v>145</v>
      </c>
      <c r="M20" s="26">
        <f t="shared" si="6"/>
        <v>4.997076906186529</v>
      </c>
      <c r="N20" s="25" t="s">
        <v>157</v>
      </c>
      <c r="O20" s="25" t="s">
        <v>77</v>
      </c>
      <c r="P20" s="25" t="s">
        <v>77</v>
      </c>
      <c r="Q20" s="26">
        <v>0</v>
      </c>
      <c r="R20" s="25">
        <v>8</v>
      </c>
      <c r="S20" s="25">
        <v>919</v>
      </c>
      <c r="T20" s="25" t="s">
        <v>187</v>
      </c>
      <c r="U20" s="29">
        <f t="shared" si="8"/>
        <v>3.4211099020674647</v>
      </c>
    </row>
    <row r="21" spans="1:21" ht="14.25">
      <c r="A21" s="5" t="s">
        <v>45</v>
      </c>
      <c r="B21" s="31">
        <f t="shared" si="2"/>
        <v>41</v>
      </c>
      <c r="C21" s="31">
        <f t="shared" si="3"/>
        <v>105858</v>
      </c>
      <c r="D21" s="31">
        <f t="shared" si="4"/>
        <v>703945</v>
      </c>
      <c r="E21" s="26">
        <f t="shared" si="1"/>
        <v>6.6498989211963195</v>
      </c>
      <c r="F21" s="25">
        <v>1</v>
      </c>
      <c r="G21" s="25">
        <v>375</v>
      </c>
      <c r="H21" s="25" t="s">
        <v>105</v>
      </c>
      <c r="I21" s="26">
        <f t="shared" si="5"/>
        <v>5.005333333333334</v>
      </c>
      <c r="J21" s="25">
        <v>15</v>
      </c>
      <c r="K21" s="25" t="s">
        <v>123</v>
      </c>
      <c r="L21" s="25" t="s">
        <v>146</v>
      </c>
      <c r="M21" s="26">
        <f t="shared" si="6"/>
        <v>6.723424455080209</v>
      </c>
      <c r="N21" s="25">
        <v>14</v>
      </c>
      <c r="O21" s="25" t="s">
        <v>166</v>
      </c>
      <c r="P21" s="25" t="s">
        <v>177</v>
      </c>
      <c r="Q21" s="26">
        <f t="shared" si="7"/>
        <v>3.3391727493917274</v>
      </c>
      <c r="R21" s="25">
        <v>11</v>
      </c>
      <c r="S21" s="25" t="s">
        <v>188</v>
      </c>
      <c r="T21" s="25" t="s">
        <v>189</v>
      </c>
      <c r="U21" s="29">
        <f t="shared" si="8"/>
        <v>6.576770087509944</v>
      </c>
    </row>
    <row r="22" spans="1:21" ht="14.25">
      <c r="A22" s="5" t="s">
        <v>46</v>
      </c>
      <c r="B22" s="31">
        <f t="shared" si="2"/>
        <v>176</v>
      </c>
      <c r="C22" s="31">
        <f t="shared" si="3"/>
        <v>64846</v>
      </c>
      <c r="D22" s="31">
        <f t="shared" si="4"/>
        <v>370498</v>
      </c>
      <c r="E22" s="26">
        <f t="shared" si="1"/>
        <v>5.713505844616476</v>
      </c>
      <c r="F22" s="25">
        <v>5</v>
      </c>
      <c r="G22" s="25" t="s">
        <v>90</v>
      </c>
      <c r="H22" s="25" t="s">
        <v>106</v>
      </c>
      <c r="I22" s="26">
        <f t="shared" si="5"/>
        <v>6.592901454286586</v>
      </c>
      <c r="J22" s="25">
        <v>169</v>
      </c>
      <c r="K22" s="25" t="s">
        <v>124</v>
      </c>
      <c r="L22" s="25" t="s">
        <v>147</v>
      </c>
      <c r="M22" s="26">
        <f t="shared" si="6"/>
        <v>4.988445228676324</v>
      </c>
      <c r="N22" s="25">
        <v>2</v>
      </c>
      <c r="O22" s="25">
        <v>210</v>
      </c>
      <c r="P22" s="25">
        <v>735</v>
      </c>
      <c r="Q22" s="26">
        <f t="shared" si="7"/>
        <v>3.5</v>
      </c>
      <c r="R22" s="25" t="s">
        <v>156</v>
      </c>
      <c r="S22" s="25" t="s">
        <v>156</v>
      </c>
      <c r="T22" s="25" t="s">
        <v>156</v>
      </c>
      <c r="U22" s="29">
        <v>0</v>
      </c>
    </row>
    <row r="23" spans="1:21" ht="14.25">
      <c r="A23" s="5" t="s">
        <v>47</v>
      </c>
      <c r="B23" s="31">
        <f t="shared" si="2"/>
        <v>36</v>
      </c>
      <c r="C23" s="31">
        <f t="shared" si="3"/>
        <v>33338</v>
      </c>
      <c r="D23" s="31">
        <f t="shared" si="4"/>
        <v>191904</v>
      </c>
      <c r="E23" s="26">
        <f t="shared" si="1"/>
        <v>5.7563141160237565</v>
      </c>
      <c r="F23" s="25" t="s">
        <v>77</v>
      </c>
      <c r="G23" s="25" t="s">
        <v>77</v>
      </c>
      <c r="H23" s="25" t="s">
        <v>77</v>
      </c>
      <c r="I23" s="26">
        <v>0</v>
      </c>
      <c r="J23" s="25">
        <v>33</v>
      </c>
      <c r="K23" s="25" t="s">
        <v>125</v>
      </c>
      <c r="L23" s="25" t="s">
        <v>148</v>
      </c>
      <c r="M23" s="26">
        <f t="shared" si="6"/>
        <v>5.7860190151145785</v>
      </c>
      <c r="N23" s="25" t="s">
        <v>157</v>
      </c>
      <c r="O23" s="25" t="s">
        <v>77</v>
      </c>
      <c r="P23" s="25" t="s">
        <v>77</v>
      </c>
      <c r="Q23" s="26">
        <v>0</v>
      </c>
      <c r="R23" s="25">
        <v>3</v>
      </c>
      <c r="S23" s="25">
        <v>522</v>
      </c>
      <c r="T23" s="25" t="s">
        <v>190</v>
      </c>
      <c r="U23" s="29">
        <f t="shared" si="8"/>
        <v>3.888888888888889</v>
      </c>
    </row>
    <row r="24" spans="1:21" ht="14.25">
      <c r="A24" s="5" t="s">
        <v>48</v>
      </c>
      <c r="B24" s="31">
        <f t="shared" si="2"/>
        <v>3</v>
      </c>
      <c r="C24" s="31">
        <f t="shared" si="3"/>
        <v>8808</v>
      </c>
      <c r="D24" s="31">
        <f t="shared" si="4"/>
        <v>56429</v>
      </c>
      <c r="E24" s="26">
        <f t="shared" si="1"/>
        <v>6.406562216167121</v>
      </c>
      <c r="F24" s="25" t="s">
        <v>77</v>
      </c>
      <c r="G24" s="25" t="s">
        <v>77</v>
      </c>
      <c r="H24" s="25" t="s">
        <v>77</v>
      </c>
      <c r="I24" s="26">
        <v>0</v>
      </c>
      <c r="J24" s="25">
        <v>3</v>
      </c>
      <c r="K24" s="25" t="s">
        <v>126</v>
      </c>
      <c r="L24" s="25" t="s">
        <v>149</v>
      </c>
      <c r="M24" s="26">
        <f t="shared" si="6"/>
        <v>6.406562216167121</v>
      </c>
      <c r="N24" s="25" t="s">
        <v>157</v>
      </c>
      <c r="O24" s="25" t="s">
        <v>77</v>
      </c>
      <c r="P24" s="25" t="s">
        <v>77</v>
      </c>
      <c r="Q24" s="26">
        <v>0</v>
      </c>
      <c r="R24" s="25" t="s">
        <v>156</v>
      </c>
      <c r="S24" s="25" t="s">
        <v>156</v>
      </c>
      <c r="T24" s="25" t="s">
        <v>156</v>
      </c>
      <c r="U24" s="29">
        <v>0</v>
      </c>
    </row>
    <row r="25" spans="1:21" ht="14.25">
      <c r="A25" s="5" t="s">
        <v>49</v>
      </c>
      <c r="B25" s="31">
        <f t="shared" si="2"/>
        <v>26</v>
      </c>
      <c r="C25" s="31">
        <f t="shared" si="3"/>
        <v>47941</v>
      </c>
      <c r="D25" s="31">
        <f t="shared" si="4"/>
        <v>213587</v>
      </c>
      <c r="E25" s="26">
        <f t="shared" si="1"/>
        <v>4.455205356584135</v>
      </c>
      <c r="F25" s="25">
        <v>2</v>
      </c>
      <c r="G25" s="25">
        <v>626</v>
      </c>
      <c r="H25" s="25" t="s">
        <v>107</v>
      </c>
      <c r="I25" s="26">
        <f t="shared" si="5"/>
        <v>5.0111821086261985</v>
      </c>
      <c r="J25" s="25">
        <v>23</v>
      </c>
      <c r="K25" s="25" t="s">
        <v>127</v>
      </c>
      <c r="L25" s="25" t="s">
        <v>150</v>
      </c>
      <c r="M25" s="26">
        <f t="shared" si="6"/>
        <v>4.450800381638927</v>
      </c>
      <c r="N25" s="25">
        <v>1</v>
      </c>
      <c r="O25" s="25">
        <v>150</v>
      </c>
      <c r="P25" s="25">
        <v>528</v>
      </c>
      <c r="Q25" s="26">
        <f t="shared" si="7"/>
        <v>3.52</v>
      </c>
      <c r="R25" s="25" t="s">
        <v>156</v>
      </c>
      <c r="S25" s="25" t="s">
        <v>156</v>
      </c>
      <c r="T25" s="25" t="s">
        <v>156</v>
      </c>
      <c r="U25" s="29">
        <v>0</v>
      </c>
    </row>
    <row r="26" spans="1:21" ht="14.25">
      <c r="A26" s="5" t="s">
        <v>50</v>
      </c>
      <c r="B26" s="31">
        <f t="shared" si="2"/>
        <v>122</v>
      </c>
      <c r="C26" s="31">
        <f t="shared" si="3"/>
        <v>216346</v>
      </c>
      <c r="D26" s="31">
        <f t="shared" si="4"/>
        <v>1529937</v>
      </c>
      <c r="E26" s="26">
        <f t="shared" si="1"/>
        <v>7.0717138287742785</v>
      </c>
      <c r="F26" s="25">
        <v>13</v>
      </c>
      <c r="G26" s="25" t="s">
        <v>91</v>
      </c>
      <c r="H26" s="25" t="s">
        <v>108</v>
      </c>
      <c r="I26" s="26">
        <f t="shared" si="5"/>
        <v>8.359352724908087</v>
      </c>
      <c r="J26" s="25">
        <v>109</v>
      </c>
      <c r="K26" s="25" t="s">
        <v>128</v>
      </c>
      <c r="L26" s="25" t="s">
        <v>151</v>
      </c>
      <c r="M26" s="26">
        <f t="shared" si="6"/>
        <v>6.779795081734831</v>
      </c>
      <c r="N26" s="25" t="s">
        <v>157</v>
      </c>
      <c r="O26" s="25" t="s">
        <v>77</v>
      </c>
      <c r="P26" s="25" t="s">
        <v>77</v>
      </c>
      <c r="Q26" s="26">
        <v>0</v>
      </c>
      <c r="R26" s="25" t="s">
        <v>156</v>
      </c>
      <c r="S26" s="25" t="s">
        <v>156</v>
      </c>
      <c r="T26" s="25" t="s">
        <v>156</v>
      </c>
      <c r="U26" s="29">
        <v>0</v>
      </c>
    </row>
    <row r="27" spans="1:21" ht="14.25">
      <c r="A27" s="5" t="s">
        <v>51</v>
      </c>
      <c r="B27" s="31">
        <f t="shared" si="2"/>
        <v>20</v>
      </c>
      <c r="C27" s="31">
        <f t="shared" si="3"/>
        <v>11992</v>
      </c>
      <c r="D27" s="31">
        <f t="shared" si="4"/>
        <v>63221</v>
      </c>
      <c r="E27" s="26">
        <f t="shared" si="1"/>
        <v>5.271931287525017</v>
      </c>
      <c r="F27" s="25" t="s">
        <v>77</v>
      </c>
      <c r="G27" s="25" t="s">
        <v>77</v>
      </c>
      <c r="H27" s="25" t="s">
        <v>77</v>
      </c>
      <c r="I27" s="26">
        <v>0</v>
      </c>
      <c r="J27" s="25">
        <v>20</v>
      </c>
      <c r="K27" s="25" t="s">
        <v>129</v>
      </c>
      <c r="L27" s="25" t="s">
        <v>152</v>
      </c>
      <c r="M27" s="26">
        <f t="shared" si="6"/>
        <v>5.271931287525017</v>
      </c>
      <c r="N27" s="25" t="s">
        <v>157</v>
      </c>
      <c r="O27" s="25" t="s">
        <v>77</v>
      </c>
      <c r="P27" s="25" t="s">
        <v>77</v>
      </c>
      <c r="Q27" s="26">
        <v>0</v>
      </c>
      <c r="R27" s="25" t="s">
        <v>156</v>
      </c>
      <c r="S27" s="25" t="s">
        <v>156</v>
      </c>
      <c r="T27" s="25" t="s">
        <v>156</v>
      </c>
      <c r="U27" s="29">
        <v>0</v>
      </c>
    </row>
    <row r="28" spans="1:21" ht="14.25">
      <c r="A28" s="5" t="s">
        <v>52</v>
      </c>
      <c r="B28" s="31">
        <f t="shared" si="2"/>
        <v>296</v>
      </c>
      <c r="C28" s="31">
        <f t="shared" si="3"/>
        <v>113103</v>
      </c>
      <c r="D28" s="31">
        <f t="shared" si="4"/>
        <v>564029</v>
      </c>
      <c r="E28" s="26">
        <f t="shared" si="1"/>
        <v>4.986861533292663</v>
      </c>
      <c r="F28" s="25" t="s">
        <v>77</v>
      </c>
      <c r="G28" s="25" t="s">
        <v>77</v>
      </c>
      <c r="H28" s="25" t="s">
        <v>77</v>
      </c>
      <c r="I28" s="26">
        <v>0</v>
      </c>
      <c r="J28" s="25">
        <v>287</v>
      </c>
      <c r="K28" s="25" t="s">
        <v>130</v>
      </c>
      <c r="L28" s="25" t="s">
        <v>153</v>
      </c>
      <c r="M28" s="26">
        <f t="shared" si="6"/>
        <v>4.9952785055754765</v>
      </c>
      <c r="N28" s="25">
        <v>9</v>
      </c>
      <c r="O28" s="25" t="s">
        <v>167</v>
      </c>
      <c r="P28" s="25" t="s">
        <v>178</v>
      </c>
      <c r="Q28" s="26">
        <f t="shared" si="7"/>
        <v>4.248037676609105</v>
      </c>
      <c r="R28" s="25" t="s">
        <v>156</v>
      </c>
      <c r="S28" s="25" t="s">
        <v>156</v>
      </c>
      <c r="T28" s="25" t="s">
        <v>156</v>
      </c>
      <c r="U28" s="29">
        <v>0</v>
      </c>
    </row>
    <row r="29" spans="1:21" ht="14.25">
      <c r="A29" s="5" t="s">
        <v>53</v>
      </c>
      <c r="B29" s="31">
        <f t="shared" si="2"/>
        <v>24</v>
      </c>
      <c r="C29" s="31">
        <f t="shared" si="3"/>
        <v>71541</v>
      </c>
      <c r="D29" s="31">
        <f t="shared" si="4"/>
        <v>724428</v>
      </c>
      <c r="E29" s="26">
        <f t="shared" si="1"/>
        <v>10.126053591646748</v>
      </c>
      <c r="F29" s="28" t="s">
        <v>77</v>
      </c>
      <c r="G29" s="28" t="s">
        <v>77</v>
      </c>
      <c r="H29" s="28" t="s">
        <v>77</v>
      </c>
      <c r="I29" s="26">
        <v>0</v>
      </c>
      <c r="J29" s="28">
        <v>24</v>
      </c>
      <c r="K29" s="28" t="s">
        <v>131</v>
      </c>
      <c r="L29" s="28" t="s">
        <v>154</v>
      </c>
      <c r="M29" s="26">
        <f t="shared" si="6"/>
        <v>10.126053591646748</v>
      </c>
      <c r="N29" s="28" t="s">
        <v>157</v>
      </c>
      <c r="O29" s="28" t="s">
        <v>77</v>
      </c>
      <c r="P29" s="28" t="s">
        <v>77</v>
      </c>
      <c r="Q29" s="26">
        <v>0</v>
      </c>
      <c r="R29" s="28" t="s">
        <v>156</v>
      </c>
      <c r="S29" s="28" t="s">
        <v>156</v>
      </c>
      <c r="T29" s="28" t="s">
        <v>156</v>
      </c>
      <c r="U29" s="29">
        <v>0</v>
      </c>
    </row>
    <row r="30" spans="1:21" ht="15" thickBot="1">
      <c r="A30" s="6" t="s">
        <v>54</v>
      </c>
      <c r="B30" s="31">
        <f t="shared" si="2"/>
        <v>319</v>
      </c>
      <c r="C30" s="31">
        <f t="shared" si="3"/>
        <v>132388</v>
      </c>
      <c r="D30" s="31">
        <f t="shared" si="4"/>
        <v>729257</v>
      </c>
      <c r="E30" s="32">
        <f t="shared" si="1"/>
        <v>5.508482641931293</v>
      </c>
      <c r="F30" s="28">
        <v>20</v>
      </c>
      <c r="G30" s="28" t="s">
        <v>92</v>
      </c>
      <c r="H30" s="28" t="s">
        <v>109</v>
      </c>
      <c r="I30" s="26">
        <f t="shared" si="5"/>
        <v>4.857489203727555</v>
      </c>
      <c r="J30" s="28">
        <v>297</v>
      </c>
      <c r="K30" s="28" t="s">
        <v>132</v>
      </c>
      <c r="L30" s="28" t="s">
        <v>155</v>
      </c>
      <c r="M30" s="26">
        <f t="shared" si="6"/>
        <v>5.521426226610439</v>
      </c>
      <c r="N30" s="28">
        <v>2</v>
      </c>
      <c r="O30" s="28">
        <v>386</v>
      </c>
      <c r="P30" s="28" t="s">
        <v>179</v>
      </c>
      <c r="Q30" s="26">
        <f t="shared" si="7"/>
        <v>23.78497409326425</v>
      </c>
      <c r="R30" s="28" t="s">
        <v>156</v>
      </c>
      <c r="S30" s="28" t="s">
        <v>156</v>
      </c>
      <c r="T30" s="28" t="s">
        <v>156</v>
      </c>
      <c r="U30" s="29">
        <v>0</v>
      </c>
    </row>
    <row r="31" spans="6:21" ht="14.25"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6" spans="9:19" ht="14.25">
      <c r="I36" s="2"/>
      <c r="K36" s="2"/>
      <c r="M36" s="2"/>
      <c r="O36" s="2"/>
      <c r="Q36" s="2"/>
      <c r="S36" s="2"/>
    </row>
    <row r="37" spans="1:19" ht="14.25">
      <c r="A37" s="2"/>
      <c r="C37" s="3"/>
      <c r="I37" s="2"/>
      <c r="K37" s="2"/>
      <c r="M37" s="2"/>
      <c r="O37" s="2"/>
      <c r="Q37" s="2"/>
      <c r="S37" s="2"/>
    </row>
    <row r="38" spans="1:19" ht="14.25">
      <c r="A38" s="2"/>
      <c r="C38" s="3"/>
      <c r="I38" s="2"/>
      <c r="K38" s="2"/>
      <c r="M38" s="2"/>
      <c r="O38" s="2"/>
      <c r="Q38" s="2"/>
      <c r="S38" s="2"/>
    </row>
    <row r="39" spans="1:19" ht="14.25">
      <c r="A39" s="2"/>
      <c r="C39" s="3"/>
      <c r="I39" s="2"/>
      <c r="K39" s="2"/>
      <c r="M39" s="2"/>
      <c r="N39" s="3"/>
      <c r="O39" s="2"/>
      <c r="Q39" s="2"/>
      <c r="S39" s="2"/>
    </row>
    <row r="40" spans="1:19" ht="14.25">
      <c r="A40" s="2"/>
      <c r="C40" s="3"/>
      <c r="I40" s="2"/>
      <c r="K40" s="2"/>
      <c r="M40" s="2"/>
      <c r="N40" s="3"/>
      <c r="O40" s="2"/>
      <c r="Q40" s="2"/>
      <c r="S40" s="2"/>
    </row>
    <row r="41" spans="1:19" ht="14.25">
      <c r="A41" s="2"/>
      <c r="C41" s="3"/>
      <c r="I41" s="2"/>
      <c r="K41" s="2"/>
      <c r="M41" s="2"/>
      <c r="N41" s="3"/>
      <c r="O41" s="2"/>
      <c r="Q41" s="2"/>
      <c r="S41" s="2"/>
    </row>
    <row r="42" spans="1:19" ht="14.25">
      <c r="A42" s="2"/>
      <c r="C42" s="3"/>
      <c r="I42" s="2"/>
      <c r="K42" s="2"/>
      <c r="M42" s="2"/>
      <c r="O42" s="2"/>
      <c r="Q42" s="2"/>
      <c r="S42" s="2"/>
    </row>
    <row r="43" spans="1:19" ht="14.25">
      <c r="A43" s="2"/>
      <c r="C43" s="3"/>
      <c r="I43" s="2"/>
      <c r="K43" s="2"/>
      <c r="M43" s="2"/>
      <c r="O43" s="2"/>
      <c r="Q43" s="2"/>
      <c r="S43" s="2"/>
    </row>
    <row r="44" spans="1:19" ht="14.25">
      <c r="A44" s="2"/>
      <c r="C44" s="3"/>
      <c r="I44" s="2"/>
      <c r="K44" s="2"/>
      <c r="M44" s="2"/>
      <c r="O44" s="2"/>
      <c r="Q44" s="2"/>
      <c r="S44" s="2"/>
    </row>
    <row r="45" spans="1:19" ht="14.25">
      <c r="A45" s="2"/>
      <c r="C45" s="3"/>
      <c r="I45" s="2"/>
      <c r="K45" s="2"/>
      <c r="M45" s="2"/>
      <c r="O45" s="2"/>
      <c r="Q45" s="2"/>
      <c r="S45" s="2"/>
    </row>
    <row r="46" spans="1:19" ht="14.25">
      <c r="A46" s="2"/>
      <c r="C46" s="3"/>
      <c r="I46" s="2"/>
      <c r="K46" s="2"/>
      <c r="M46" s="2"/>
      <c r="O46" s="2"/>
      <c r="Q46" s="2"/>
      <c r="S46" s="2"/>
    </row>
    <row r="47" spans="1:19" ht="14.25">
      <c r="A47" s="2"/>
      <c r="C47" s="3"/>
      <c r="I47" s="2"/>
      <c r="K47" s="2"/>
      <c r="M47" s="2"/>
      <c r="O47" s="2"/>
      <c r="Q47" s="2"/>
      <c r="S47" s="2"/>
    </row>
    <row r="48" spans="1:19" ht="14.25">
      <c r="A48" s="2"/>
      <c r="C48" s="3"/>
      <c r="I48" s="2"/>
      <c r="K48" s="2"/>
      <c r="M48" s="2"/>
      <c r="O48" s="2"/>
      <c r="Q48" s="2"/>
      <c r="S48" s="2"/>
    </row>
    <row r="49" spans="1:19" ht="14.25">
      <c r="A49" s="2"/>
      <c r="C49" s="3"/>
      <c r="I49" s="2"/>
      <c r="K49" s="2"/>
      <c r="M49" s="2"/>
      <c r="O49" s="2"/>
      <c r="Q49" s="2"/>
      <c r="S49" s="2"/>
    </row>
    <row r="50" spans="1:19" ht="14.25">
      <c r="A50" s="2"/>
      <c r="C50" s="3"/>
      <c r="I50" s="2"/>
      <c r="K50" s="2"/>
      <c r="M50" s="2"/>
      <c r="O50" s="2"/>
      <c r="Q50" s="2"/>
      <c r="S50" s="2"/>
    </row>
    <row r="51" spans="1:19" ht="14.25">
      <c r="A51" s="2"/>
      <c r="C51" s="3"/>
      <c r="I51" s="2"/>
      <c r="K51" s="2"/>
      <c r="M51" s="2"/>
      <c r="O51" s="2"/>
      <c r="Q51" s="2"/>
      <c r="S51" s="2"/>
    </row>
    <row r="52" spans="1:19" ht="14.25">
      <c r="A52" s="2"/>
      <c r="C52" s="3"/>
      <c r="I52" s="2"/>
      <c r="K52" s="2"/>
      <c r="M52" s="2"/>
      <c r="O52" s="2"/>
      <c r="Q52" s="2"/>
      <c r="S52" s="2"/>
    </row>
    <row r="53" spans="1:19" ht="14.25">
      <c r="A53" s="2"/>
      <c r="C53" s="3"/>
      <c r="I53" s="2"/>
      <c r="K53" s="2"/>
      <c r="M53" s="2"/>
      <c r="O53" s="2"/>
      <c r="Q53" s="2"/>
      <c r="S53" s="2"/>
    </row>
    <row r="54" spans="1:19" ht="14.25">
      <c r="A54" s="2"/>
      <c r="C54" s="3"/>
      <c r="I54" s="2"/>
      <c r="K54" s="2"/>
      <c r="M54" s="2"/>
      <c r="O54" s="2"/>
      <c r="Q54" s="2"/>
      <c r="S54" s="2"/>
    </row>
    <row r="55" spans="1:19" ht="14.25">
      <c r="A55" s="2"/>
      <c r="C55" s="3"/>
      <c r="I55" s="2"/>
      <c r="K55" s="2"/>
      <c r="M55" s="2"/>
      <c r="O55" s="2"/>
      <c r="Q55" s="2"/>
      <c r="S55" s="2"/>
    </row>
    <row r="56" spans="1:19" ht="14.25">
      <c r="A56" s="2"/>
      <c r="C56" s="3"/>
      <c r="I56" s="2"/>
      <c r="K56" s="2"/>
      <c r="M56" s="2"/>
      <c r="O56" s="2"/>
      <c r="Q56" s="2"/>
      <c r="S56" s="2"/>
    </row>
    <row r="57" spans="1:19" ht="14.25">
      <c r="A57" s="2"/>
      <c r="C57" s="3"/>
      <c r="I57" s="2"/>
      <c r="K57" s="2"/>
      <c r="M57" s="2"/>
      <c r="O57" s="2"/>
      <c r="Q57" s="2"/>
      <c r="S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3" ht="14.25">
      <c r="A59" s="2"/>
      <c r="C59" s="3"/>
    </row>
  </sheetData>
  <mergeCells count="8">
    <mergeCell ref="A3:C3"/>
    <mergeCell ref="S3:T3"/>
    <mergeCell ref="A4:A5"/>
    <mergeCell ref="N4:Q4"/>
    <mergeCell ref="R4:U4"/>
    <mergeCell ref="J4:M4"/>
    <mergeCell ref="F4:I4"/>
    <mergeCell ref="B4:E4"/>
  </mergeCells>
  <printOptions/>
  <pageMargins left="0.63" right="0.42" top="1.32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3"/>
  <sheetViews>
    <sheetView zoomScale="80" zoomScaleNormal="80" workbookViewId="0" topLeftCell="A4">
      <pane xSplit="1" ySplit="2" topLeftCell="J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11.125" style="1" customWidth="1"/>
    <col min="4" max="5" width="8.625" style="1" customWidth="1"/>
    <col min="6" max="6" width="5.625" style="1" customWidth="1"/>
    <col min="7" max="7" width="11.125" style="1" customWidth="1"/>
    <col min="8" max="8" width="12.125" style="1" customWidth="1"/>
    <col min="9" max="9" width="10.25390625" style="1" customWidth="1"/>
    <col min="10" max="10" width="7.50390625" style="1" customWidth="1"/>
    <col min="11" max="11" width="12.25390625" style="1" customWidth="1"/>
    <col min="12" max="12" width="12.125" style="1" customWidth="1"/>
    <col min="13" max="13" width="8.625" style="1" customWidth="1"/>
    <col min="14" max="14" width="5.625" style="1" customWidth="1"/>
    <col min="15" max="15" width="11.125" style="1" customWidth="1"/>
    <col min="16" max="17" width="8.625" style="1" customWidth="1"/>
    <col min="18" max="18" width="5.625" style="1" customWidth="1"/>
    <col min="19" max="19" width="11.125" style="1" customWidth="1"/>
    <col min="20" max="20" width="8.625" style="1" customWidth="1"/>
    <col min="21" max="21" width="14.00390625" style="1" customWidth="1"/>
    <col min="22" max="16384" width="9.00390625" style="1" customWidth="1"/>
  </cols>
  <sheetData>
    <row r="1" ht="14.25">
      <c r="A1" s="1" t="s">
        <v>915</v>
      </c>
    </row>
    <row r="3" spans="1:20" ht="14.25">
      <c r="A3" s="106" t="s">
        <v>916</v>
      </c>
      <c r="B3" s="106"/>
      <c r="C3" s="106"/>
      <c r="S3" s="107" t="s">
        <v>917</v>
      </c>
      <c r="T3" s="107"/>
    </row>
    <row r="4" spans="1:21" ht="16.5" customHeight="1">
      <c r="A4" s="79" t="s">
        <v>918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55" t="s">
        <v>59</v>
      </c>
      <c r="S4" s="55"/>
      <c r="T4" s="55"/>
      <c r="U4" s="55"/>
    </row>
    <row r="5" spans="1:21" ht="28.5">
      <c r="A5" s="54"/>
      <c r="B5" s="8" t="s">
        <v>30</v>
      </c>
      <c r="C5" s="8" t="s">
        <v>866</v>
      </c>
      <c r="D5" s="8" t="s">
        <v>31</v>
      </c>
      <c r="E5" s="8" t="s">
        <v>868</v>
      </c>
      <c r="F5" s="8" t="s">
        <v>30</v>
      </c>
      <c r="G5" s="8" t="s">
        <v>866</v>
      </c>
      <c r="H5" s="8" t="s">
        <v>31</v>
      </c>
      <c r="I5" s="8" t="s">
        <v>868</v>
      </c>
      <c r="J5" s="8" t="s">
        <v>30</v>
      </c>
      <c r="K5" s="8" t="s">
        <v>866</v>
      </c>
      <c r="L5" s="8" t="s">
        <v>31</v>
      </c>
      <c r="M5" s="8" t="s">
        <v>868</v>
      </c>
      <c r="N5" s="8" t="s">
        <v>30</v>
      </c>
      <c r="O5" s="8" t="s">
        <v>866</v>
      </c>
      <c r="P5" s="8" t="s">
        <v>31</v>
      </c>
      <c r="Q5" s="8" t="s">
        <v>868</v>
      </c>
      <c r="R5" s="8" t="s">
        <v>30</v>
      </c>
      <c r="S5" s="8" t="s">
        <v>866</v>
      </c>
      <c r="T5" s="8" t="s">
        <v>31</v>
      </c>
      <c r="U5" s="8" t="s">
        <v>868</v>
      </c>
    </row>
    <row r="6" spans="1:21" ht="14.25">
      <c r="A6" s="16" t="s">
        <v>919</v>
      </c>
      <c r="B6" s="96">
        <f>SUM(F6,J6,N6,R6)</f>
        <v>2892</v>
      </c>
      <c r="C6" s="96">
        <f>SUM(G6,K6,O6,S6)</f>
        <v>2844567</v>
      </c>
      <c r="D6" s="96">
        <f>SUM(H6,L6,P6,T6)</f>
        <v>20442485</v>
      </c>
      <c r="E6" s="97">
        <f aca="true" t="shared" si="0" ref="E6:E30">SUM(D6)/C6</f>
        <v>7.186501495658215</v>
      </c>
      <c r="F6" s="98">
        <v>238</v>
      </c>
      <c r="G6" s="98">
        <v>517739</v>
      </c>
      <c r="H6" s="98">
        <v>5190621</v>
      </c>
      <c r="I6" s="97">
        <f aca="true" t="shared" si="1" ref="I6:I30">SUM(H6)/G6</f>
        <v>10.025555347385458</v>
      </c>
      <c r="J6" s="98">
        <v>2515</v>
      </c>
      <c r="K6" s="98">
        <v>2270766</v>
      </c>
      <c r="L6" s="98">
        <v>15026749</v>
      </c>
      <c r="M6" s="97">
        <f aca="true" t="shared" si="2" ref="M6:M30">SUM(L6)/K6</f>
        <v>6.6174801806967345</v>
      </c>
      <c r="N6" s="98">
        <v>92</v>
      </c>
      <c r="O6" s="98">
        <v>47738</v>
      </c>
      <c r="P6" s="98">
        <v>191375</v>
      </c>
      <c r="Q6" s="97">
        <f>SUM(P6)/O6</f>
        <v>4.008860865557836</v>
      </c>
      <c r="R6" s="98">
        <v>47</v>
      </c>
      <c r="S6" s="98">
        <v>8324</v>
      </c>
      <c r="T6" s="98">
        <v>33740</v>
      </c>
      <c r="U6" s="97">
        <f>SUM(T6)/S6</f>
        <v>4.0533397405093705</v>
      </c>
    </row>
    <row r="7" spans="1:21" ht="14.25">
      <c r="A7" s="16" t="s">
        <v>32</v>
      </c>
      <c r="B7" s="96">
        <f>SUM(F7,J7,N7,R7)</f>
        <v>2609</v>
      </c>
      <c r="C7" s="96">
        <f aca="true" t="shared" si="3" ref="C7:D30">SUM(G7,K7,O7,S7)</f>
        <v>2022952</v>
      </c>
      <c r="D7" s="96">
        <f t="shared" si="3"/>
        <v>11988568</v>
      </c>
      <c r="E7" s="97">
        <f t="shared" si="0"/>
        <v>5.926274078673147</v>
      </c>
      <c r="F7" s="87">
        <v>218</v>
      </c>
      <c r="G7" s="81">
        <v>164777</v>
      </c>
      <c r="H7" s="81">
        <v>888604</v>
      </c>
      <c r="I7" s="97">
        <f t="shared" si="1"/>
        <v>5.392767194450681</v>
      </c>
      <c r="J7" s="98">
        <v>2254</v>
      </c>
      <c r="K7" s="98">
        <v>1802735</v>
      </c>
      <c r="L7" s="98">
        <v>10877091</v>
      </c>
      <c r="M7" s="97">
        <f t="shared" si="2"/>
        <v>6.033660521374467</v>
      </c>
      <c r="N7" s="98">
        <v>90</v>
      </c>
      <c r="O7" s="98">
        <v>47116</v>
      </c>
      <c r="P7" s="98">
        <v>189133</v>
      </c>
      <c r="Q7" s="97">
        <f aca="true" t="shared" si="4" ref="Q7:Q30">SUM(P7)/O7</f>
        <v>4.014198998217166</v>
      </c>
      <c r="R7" s="98">
        <v>47</v>
      </c>
      <c r="S7" s="98">
        <v>8324</v>
      </c>
      <c r="T7" s="98">
        <v>33740</v>
      </c>
      <c r="U7" s="97">
        <f aca="true" t="shared" si="5" ref="U7:U30">SUM(T7)/S7</f>
        <v>4.0533397405093705</v>
      </c>
    </row>
    <row r="8" spans="1:21" ht="14.25">
      <c r="A8" s="16" t="s">
        <v>33</v>
      </c>
      <c r="B8" s="96">
        <f aca="true" t="shared" si="6" ref="B8:B30">SUM(F8,J8,N8,R8)</f>
        <v>58</v>
      </c>
      <c r="C8" s="96">
        <f t="shared" si="3"/>
        <v>375403</v>
      </c>
      <c r="D8" s="96">
        <f t="shared" si="3"/>
        <v>2919340</v>
      </c>
      <c r="E8" s="97">
        <f t="shared" si="0"/>
        <v>7.776549468171538</v>
      </c>
      <c r="F8" s="75">
        <v>5</v>
      </c>
      <c r="G8" s="81">
        <v>5186</v>
      </c>
      <c r="H8" s="81">
        <v>30445</v>
      </c>
      <c r="I8" s="97">
        <f t="shared" si="1"/>
        <v>5.870613189355958</v>
      </c>
      <c r="J8" s="99">
        <v>49</v>
      </c>
      <c r="K8" s="99">
        <v>368054</v>
      </c>
      <c r="L8" s="99">
        <v>2877198</v>
      </c>
      <c r="M8" s="97">
        <f t="shared" si="2"/>
        <v>7.817325718508697</v>
      </c>
      <c r="N8" s="99">
        <v>3</v>
      </c>
      <c r="O8" s="99">
        <v>2110</v>
      </c>
      <c r="P8" s="99">
        <v>11431</v>
      </c>
      <c r="Q8" s="97">
        <f t="shared" si="4"/>
        <v>5.417535545023696</v>
      </c>
      <c r="R8" s="99">
        <v>1</v>
      </c>
      <c r="S8" s="99">
        <v>53</v>
      </c>
      <c r="T8" s="99">
        <v>266</v>
      </c>
      <c r="U8" s="97">
        <f t="shared" si="5"/>
        <v>5.018867924528302</v>
      </c>
    </row>
    <row r="9" spans="1:21" ht="14.25">
      <c r="A9" s="16" t="s">
        <v>34</v>
      </c>
      <c r="B9" s="96">
        <f t="shared" si="6"/>
        <v>41</v>
      </c>
      <c r="C9" s="96">
        <f t="shared" si="3"/>
        <v>31868</v>
      </c>
      <c r="D9" s="96">
        <f t="shared" si="3"/>
        <v>166592</v>
      </c>
      <c r="E9" s="97">
        <f t="shared" si="0"/>
        <v>5.2275637002635875</v>
      </c>
      <c r="F9" s="75" t="s">
        <v>906</v>
      </c>
      <c r="G9" s="81" t="s">
        <v>920</v>
      </c>
      <c r="H9" s="81" t="s">
        <v>920</v>
      </c>
      <c r="I9" s="97" t="e">
        <f t="shared" si="1"/>
        <v>#VALUE!</v>
      </c>
      <c r="J9" s="99">
        <v>33</v>
      </c>
      <c r="K9" s="99">
        <v>28712</v>
      </c>
      <c r="L9" s="99">
        <v>150066</v>
      </c>
      <c r="M9" s="97">
        <f t="shared" si="2"/>
        <v>5.226595151852884</v>
      </c>
      <c r="N9" s="99">
        <v>7</v>
      </c>
      <c r="O9" s="99">
        <v>2905</v>
      </c>
      <c r="P9" s="99">
        <v>15112</v>
      </c>
      <c r="Q9" s="97">
        <f t="shared" si="4"/>
        <v>5.202065404475043</v>
      </c>
      <c r="R9" s="99">
        <v>1</v>
      </c>
      <c r="S9" s="99">
        <v>251</v>
      </c>
      <c r="T9" s="99">
        <v>1414</v>
      </c>
      <c r="U9" s="97">
        <f t="shared" si="5"/>
        <v>5.633466135458168</v>
      </c>
    </row>
    <row r="10" spans="1:21" ht="14.25">
      <c r="A10" s="16" t="s">
        <v>35</v>
      </c>
      <c r="B10" s="96">
        <f t="shared" si="6"/>
        <v>237</v>
      </c>
      <c r="C10" s="96">
        <f t="shared" si="3"/>
        <v>360529</v>
      </c>
      <c r="D10" s="96">
        <f t="shared" si="3"/>
        <v>1989329</v>
      </c>
      <c r="E10" s="97">
        <f t="shared" si="0"/>
        <v>5.517805779840179</v>
      </c>
      <c r="F10" s="75">
        <v>25</v>
      </c>
      <c r="G10" s="81">
        <v>35610</v>
      </c>
      <c r="H10" s="81">
        <v>181061</v>
      </c>
      <c r="I10" s="97">
        <f t="shared" si="1"/>
        <v>5.084554900308902</v>
      </c>
      <c r="J10" s="99">
        <v>209</v>
      </c>
      <c r="K10" s="99">
        <v>323974</v>
      </c>
      <c r="L10" s="99">
        <v>1803602</v>
      </c>
      <c r="M10" s="97">
        <f t="shared" si="2"/>
        <v>5.567119583670294</v>
      </c>
      <c r="N10" s="99">
        <v>1</v>
      </c>
      <c r="O10" s="99">
        <v>819</v>
      </c>
      <c r="P10" s="99">
        <v>4174</v>
      </c>
      <c r="Q10" s="97">
        <f t="shared" si="4"/>
        <v>5.096459096459096</v>
      </c>
      <c r="R10" s="99">
        <v>2</v>
      </c>
      <c r="S10" s="99">
        <v>126</v>
      </c>
      <c r="T10" s="99">
        <v>492</v>
      </c>
      <c r="U10" s="97">
        <f t="shared" si="5"/>
        <v>3.9047619047619047</v>
      </c>
    </row>
    <row r="11" spans="1:21" ht="14.25">
      <c r="A11" s="16" t="s">
        <v>36</v>
      </c>
      <c r="B11" s="96">
        <f t="shared" si="6"/>
        <v>98</v>
      </c>
      <c r="C11" s="96">
        <f t="shared" si="3"/>
        <v>106837</v>
      </c>
      <c r="D11" s="96">
        <f t="shared" si="3"/>
        <v>695260</v>
      </c>
      <c r="E11" s="97">
        <f t="shared" si="0"/>
        <v>6.5076705635688015</v>
      </c>
      <c r="F11" s="75">
        <v>11</v>
      </c>
      <c r="G11" s="81">
        <v>6391</v>
      </c>
      <c r="H11" s="81">
        <v>33094</v>
      </c>
      <c r="I11" s="97">
        <f t="shared" si="1"/>
        <v>5.178219370990456</v>
      </c>
      <c r="J11" s="99">
        <v>87</v>
      </c>
      <c r="K11" s="99">
        <v>100446</v>
      </c>
      <c r="L11" s="99">
        <v>662166</v>
      </c>
      <c r="M11" s="97">
        <f t="shared" si="2"/>
        <v>6.592258526969715</v>
      </c>
      <c r="N11" s="99" t="s">
        <v>906</v>
      </c>
      <c r="O11" s="99" t="s">
        <v>910</v>
      </c>
      <c r="P11" s="99" t="s">
        <v>911</v>
      </c>
      <c r="Q11" s="97" t="e">
        <f t="shared" si="4"/>
        <v>#VALUE!</v>
      </c>
      <c r="R11" s="99" t="s">
        <v>906</v>
      </c>
      <c r="S11" s="99" t="s">
        <v>906</v>
      </c>
      <c r="T11" s="99" t="s">
        <v>910</v>
      </c>
      <c r="U11" s="97" t="e">
        <f t="shared" si="5"/>
        <v>#VALUE!</v>
      </c>
    </row>
    <row r="12" spans="1:21" ht="14.25">
      <c r="A12" s="16" t="s">
        <v>37</v>
      </c>
      <c r="B12" s="96">
        <f t="shared" si="6"/>
        <v>76</v>
      </c>
      <c r="C12" s="96">
        <f t="shared" si="3"/>
        <v>51875</v>
      </c>
      <c r="D12" s="96">
        <f t="shared" si="3"/>
        <v>251756</v>
      </c>
      <c r="E12" s="97">
        <f t="shared" si="0"/>
        <v>4.853127710843373</v>
      </c>
      <c r="F12" s="75">
        <v>1</v>
      </c>
      <c r="G12" s="81">
        <v>6464</v>
      </c>
      <c r="H12" s="81">
        <v>32321</v>
      </c>
      <c r="I12" s="97">
        <f t="shared" si="1"/>
        <v>5.000154702970297</v>
      </c>
      <c r="J12" s="99">
        <v>60</v>
      </c>
      <c r="K12" s="99">
        <v>38279</v>
      </c>
      <c r="L12" s="99">
        <v>191696</v>
      </c>
      <c r="M12" s="97">
        <f t="shared" si="2"/>
        <v>5.007863319313461</v>
      </c>
      <c r="N12" s="99">
        <v>12</v>
      </c>
      <c r="O12" s="99">
        <v>6369</v>
      </c>
      <c r="P12" s="99">
        <v>24760</v>
      </c>
      <c r="Q12" s="97">
        <f t="shared" si="4"/>
        <v>3.8875804678913486</v>
      </c>
      <c r="R12" s="99">
        <v>3</v>
      </c>
      <c r="S12" s="99">
        <v>763</v>
      </c>
      <c r="T12" s="99">
        <v>2979</v>
      </c>
      <c r="U12" s="97">
        <f t="shared" si="5"/>
        <v>3.9043250327653998</v>
      </c>
    </row>
    <row r="13" spans="1:21" ht="14.25">
      <c r="A13" s="16" t="s">
        <v>38</v>
      </c>
      <c r="B13" s="96">
        <f t="shared" si="6"/>
        <v>343</v>
      </c>
      <c r="C13" s="96">
        <f t="shared" si="3"/>
        <v>187935</v>
      </c>
      <c r="D13" s="96">
        <f t="shared" si="3"/>
        <v>1031148</v>
      </c>
      <c r="E13" s="97">
        <f t="shared" si="0"/>
        <v>5.4867267938382955</v>
      </c>
      <c r="F13" s="75">
        <v>48</v>
      </c>
      <c r="G13" s="81">
        <v>21640</v>
      </c>
      <c r="H13" s="81">
        <v>109848</v>
      </c>
      <c r="I13" s="97">
        <f t="shared" si="1"/>
        <v>5.076155268022181</v>
      </c>
      <c r="J13" s="99">
        <v>294</v>
      </c>
      <c r="K13" s="99">
        <v>166257</v>
      </c>
      <c r="L13" s="99">
        <v>921111</v>
      </c>
      <c r="M13" s="97">
        <f t="shared" si="2"/>
        <v>5.54028401811653</v>
      </c>
      <c r="N13" s="99">
        <v>1</v>
      </c>
      <c r="O13" s="99">
        <v>38</v>
      </c>
      <c r="P13" s="99">
        <v>189</v>
      </c>
      <c r="Q13" s="97">
        <f t="shared" si="4"/>
        <v>4.973684210526316</v>
      </c>
      <c r="R13" s="99" t="s">
        <v>906</v>
      </c>
      <c r="S13" s="99" t="s">
        <v>906</v>
      </c>
      <c r="T13" s="99" t="s">
        <v>910</v>
      </c>
      <c r="U13" s="97" t="e">
        <f t="shared" si="5"/>
        <v>#VALUE!</v>
      </c>
    </row>
    <row r="14" spans="1:21" ht="14.25">
      <c r="A14" s="16" t="s">
        <v>39</v>
      </c>
      <c r="B14" s="96">
        <f t="shared" si="6"/>
        <v>107</v>
      </c>
      <c r="C14" s="96">
        <f t="shared" si="3"/>
        <v>61722</v>
      </c>
      <c r="D14" s="96">
        <f t="shared" si="3"/>
        <v>317284</v>
      </c>
      <c r="E14" s="97">
        <f t="shared" si="0"/>
        <v>5.140533359256019</v>
      </c>
      <c r="F14" s="75">
        <v>7</v>
      </c>
      <c r="G14" s="81">
        <v>4051</v>
      </c>
      <c r="H14" s="81">
        <v>20293</v>
      </c>
      <c r="I14" s="97">
        <f t="shared" si="1"/>
        <v>5.009380399901259</v>
      </c>
      <c r="J14" s="99">
        <v>98</v>
      </c>
      <c r="K14" s="99">
        <v>55558</v>
      </c>
      <c r="L14" s="99">
        <v>286698</v>
      </c>
      <c r="M14" s="97">
        <f t="shared" si="2"/>
        <v>5.1603369451744125</v>
      </c>
      <c r="N14" s="99">
        <v>2</v>
      </c>
      <c r="O14" s="99">
        <v>2113</v>
      </c>
      <c r="P14" s="99">
        <v>10293</v>
      </c>
      <c r="Q14" s="97">
        <f t="shared" si="4"/>
        <v>4.871273071462376</v>
      </c>
      <c r="R14" s="99" t="s">
        <v>906</v>
      </c>
      <c r="S14" s="99" t="s">
        <v>906</v>
      </c>
      <c r="T14" s="99" t="s">
        <v>910</v>
      </c>
      <c r="U14" s="97" t="e">
        <f t="shared" si="5"/>
        <v>#VALUE!</v>
      </c>
    </row>
    <row r="15" spans="1:21" ht="14.25">
      <c r="A15" s="16" t="s">
        <v>40</v>
      </c>
      <c r="B15" s="96">
        <f t="shared" si="6"/>
        <v>50</v>
      </c>
      <c r="C15" s="96">
        <f t="shared" si="3"/>
        <v>22151</v>
      </c>
      <c r="D15" s="96">
        <f t="shared" si="3"/>
        <v>109854</v>
      </c>
      <c r="E15" s="97">
        <f t="shared" si="0"/>
        <v>4.959324635456639</v>
      </c>
      <c r="F15" s="75">
        <v>7</v>
      </c>
      <c r="G15" s="81">
        <v>7843</v>
      </c>
      <c r="H15" s="81">
        <v>38898</v>
      </c>
      <c r="I15" s="97">
        <f t="shared" si="1"/>
        <v>4.959581792681372</v>
      </c>
      <c r="J15" s="99">
        <v>39</v>
      </c>
      <c r="K15" s="99">
        <v>14071</v>
      </c>
      <c r="L15" s="99">
        <v>70127</v>
      </c>
      <c r="M15" s="97">
        <f t="shared" si="2"/>
        <v>4.983796460805912</v>
      </c>
      <c r="N15" s="99">
        <v>4</v>
      </c>
      <c r="O15" s="99">
        <v>237</v>
      </c>
      <c r="P15" s="99">
        <v>829</v>
      </c>
      <c r="Q15" s="97">
        <f t="shared" si="4"/>
        <v>3.49789029535865</v>
      </c>
      <c r="R15" s="99" t="s">
        <v>906</v>
      </c>
      <c r="S15" s="99" t="s">
        <v>906</v>
      </c>
      <c r="T15" s="99" t="s">
        <v>910</v>
      </c>
      <c r="U15" s="97" t="e">
        <f t="shared" si="5"/>
        <v>#VALUE!</v>
      </c>
    </row>
    <row r="16" spans="1:21" ht="14.25">
      <c r="A16" s="16" t="s">
        <v>921</v>
      </c>
      <c r="B16" s="96">
        <f t="shared" si="6"/>
        <v>126</v>
      </c>
      <c r="C16" s="96">
        <f t="shared" si="3"/>
        <v>41487</v>
      </c>
      <c r="D16" s="96">
        <f t="shared" si="3"/>
        <v>207106</v>
      </c>
      <c r="E16" s="97">
        <f t="shared" si="0"/>
        <v>4.992069804999156</v>
      </c>
      <c r="F16" s="75">
        <v>8</v>
      </c>
      <c r="G16" s="81">
        <v>4457</v>
      </c>
      <c r="H16" s="81">
        <v>22286</v>
      </c>
      <c r="I16" s="97">
        <f t="shared" si="1"/>
        <v>5.0002243661655825</v>
      </c>
      <c r="J16" s="99">
        <v>116</v>
      </c>
      <c r="K16" s="99">
        <v>36412</v>
      </c>
      <c r="L16" s="99">
        <v>182572</v>
      </c>
      <c r="M16" s="97">
        <f t="shared" si="2"/>
        <v>5.014061298473031</v>
      </c>
      <c r="N16" s="99">
        <v>1</v>
      </c>
      <c r="O16" s="99">
        <v>408</v>
      </c>
      <c r="P16" s="99">
        <v>1430</v>
      </c>
      <c r="Q16" s="97">
        <f t="shared" si="4"/>
        <v>3.5049019607843137</v>
      </c>
      <c r="R16" s="99">
        <v>1</v>
      </c>
      <c r="S16" s="99">
        <v>210</v>
      </c>
      <c r="T16" s="99">
        <v>818</v>
      </c>
      <c r="U16" s="97">
        <f t="shared" si="5"/>
        <v>3.895238095238095</v>
      </c>
    </row>
    <row r="17" spans="1:21" ht="14.25">
      <c r="A17" s="16" t="s">
        <v>41</v>
      </c>
      <c r="B17" s="96">
        <f t="shared" si="6"/>
        <v>46</v>
      </c>
      <c r="C17" s="96">
        <f t="shared" si="3"/>
        <v>58702</v>
      </c>
      <c r="D17" s="96">
        <f t="shared" si="3"/>
        <v>303318</v>
      </c>
      <c r="E17" s="97">
        <f t="shared" si="0"/>
        <v>5.167081189737999</v>
      </c>
      <c r="F17" s="75">
        <v>9</v>
      </c>
      <c r="G17" s="81">
        <v>3696</v>
      </c>
      <c r="H17" s="81">
        <v>20306</v>
      </c>
      <c r="I17" s="97">
        <f t="shared" si="1"/>
        <v>5.494047619047619</v>
      </c>
      <c r="J17" s="99">
        <v>26</v>
      </c>
      <c r="K17" s="99">
        <v>48399</v>
      </c>
      <c r="L17" s="99">
        <v>250383</v>
      </c>
      <c r="M17" s="97">
        <f t="shared" si="2"/>
        <v>5.17330936589599</v>
      </c>
      <c r="N17" s="99">
        <v>9</v>
      </c>
      <c r="O17" s="99">
        <v>6400</v>
      </c>
      <c r="P17" s="99">
        <v>31534</v>
      </c>
      <c r="Q17" s="97">
        <f t="shared" si="4"/>
        <v>4.9271875</v>
      </c>
      <c r="R17" s="99">
        <v>2</v>
      </c>
      <c r="S17" s="99">
        <v>207</v>
      </c>
      <c r="T17" s="99">
        <v>1095</v>
      </c>
      <c r="U17" s="97">
        <f t="shared" si="5"/>
        <v>5.2898550724637685</v>
      </c>
    </row>
    <row r="18" spans="1:21" ht="14.25">
      <c r="A18" s="16" t="s">
        <v>42</v>
      </c>
      <c r="B18" s="96">
        <f t="shared" si="6"/>
        <v>244</v>
      </c>
      <c r="C18" s="96">
        <f t="shared" si="3"/>
        <v>82801</v>
      </c>
      <c r="D18" s="96">
        <f t="shared" si="3"/>
        <v>379245</v>
      </c>
      <c r="E18" s="97">
        <f t="shared" si="0"/>
        <v>4.580198306783735</v>
      </c>
      <c r="F18" s="75">
        <v>4</v>
      </c>
      <c r="G18" s="81">
        <v>1367</v>
      </c>
      <c r="H18" s="81">
        <v>6829</v>
      </c>
      <c r="I18" s="97">
        <f t="shared" si="1"/>
        <v>4.995610826627652</v>
      </c>
      <c r="J18" s="99">
        <v>212</v>
      </c>
      <c r="K18" s="99">
        <v>63360</v>
      </c>
      <c r="L18" s="99">
        <v>317050</v>
      </c>
      <c r="M18" s="97">
        <f t="shared" si="2"/>
        <v>5.003945707070707</v>
      </c>
      <c r="N18" s="99">
        <v>25</v>
      </c>
      <c r="O18" s="99">
        <v>17463</v>
      </c>
      <c r="P18" s="99">
        <v>52986</v>
      </c>
      <c r="Q18" s="97">
        <f t="shared" si="4"/>
        <v>3.034186565882151</v>
      </c>
      <c r="R18" s="99">
        <v>3</v>
      </c>
      <c r="S18" s="99">
        <v>611</v>
      </c>
      <c r="T18" s="99">
        <v>2380</v>
      </c>
      <c r="U18" s="97">
        <f t="shared" si="5"/>
        <v>3.895253682487725</v>
      </c>
    </row>
    <row r="19" spans="1:21" ht="14.25">
      <c r="A19" s="16" t="s">
        <v>43</v>
      </c>
      <c r="B19" s="96">
        <f t="shared" si="6"/>
        <v>399</v>
      </c>
      <c r="C19" s="96">
        <f t="shared" si="3"/>
        <v>164470</v>
      </c>
      <c r="D19" s="96">
        <f t="shared" si="3"/>
        <v>849793</v>
      </c>
      <c r="E19" s="97">
        <f t="shared" si="0"/>
        <v>5.166857177600778</v>
      </c>
      <c r="F19" s="75">
        <v>44</v>
      </c>
      <c r="G19" s="81">
        <v>20882</v>
      </c>
      <c r="H19" s="81">
        <v>88628</v>
      </c>
      <c r="I19" s="97">
        <f t="shared" si="1"/>
        <v>4.244229479934872</v>
      </c>
      <c r="J19" s="99">
        <v>340</v>
      </c>
      <c r="K19" s="99">
        <v>138476</v>
      </c>
      <c r="L19" s="99">
        <v>737900</v>
      </c>
      <c r="M19" s="97">
        <f t="shared" si="2"/>
        <v>5.3287212224501</v>
      </c>
      <c r="N19" s="99">
        <v>7</v>
      </c>
      <c r="O19" s="99">
        <v>3581</v>
      </c>
      <c r="P19" s="99">
        <v>17057</v>
      </c>
      <c r="Q19" s="97">
        <f t="shared" si="4"/>
        <v>4.76319463836917</v>
      </c>
      <c r="R19" s="99">
        <v>8</v>
      </c>
      <c r="S19" s="99">
        <v>1531</v>
      </c>
      <c r="T19" s="99">
        <v>6208</v>
      </c>
      <c r="U19" s="97">
        <f t="shared" si="5"/>
        <v>4.0548661005878515</v>
      </c>
    </row>
    <row r="20" spans="1:21" ht="14.25">
      <c r="A20" s="16" t="s">
        <v>44</v>
      </c>
      <c r="B20" s="96">
        <f t="shared" si="6"/>
        <v>107</v>
      </c>
      <c r="C20" s="96">
        <f t="shared" si="3"/>
        <v>64554</v>
      </c>
      <c r="D20" s="96">
        <f t="shared" si="3"/>
        <v>316013</v>
      </c>
      <c r="E20" s="97">
        <f t="shared" si="0"/>
        <v>4.895327942497754</v>
      </c>
      <c r="F20" s="75">
        <v>15</v>
      </c>
      <c r="G20" s="81">
        <v>6511</v>
      </c>
      <c r="H20" s="81">
        <v>32643</v>
      </c>
      <c r="I20" s="97">
        <f t="shared" si="1"/>
        <v>5.013515589003226</v>
      </c>
      <c r="J20" s="99">
        <v>82</v>
      </c>
      <c r="K20" s="99">
        <v>55704</v>
      </c>
      <c r="L20" s="99">
        <v>276390</v>
      </c>
      <c r="M20" s="97">
        <f t="shared" si="2"/>
        <v>4.961762171477811</v>
      </c>
      <c r="N20" s="99">
        <v>2</v>
      </c>
      <c r="O20" s="99">
        <v>666</v>
      </c>
      <c r="P20" s="99">
        <v>1680</v>
      </c>
      <c r="Q20" s="97">
        <f t="shared" si="4"/>
        <v>2.5225225225225225</v>
      </c>
      <c r="R20" s="99">
        <v>8</v>
      </c>
      <c r="S20" s="99">
        <v>1673</v>
      </c>
      <c r="T20" s="99">
        <v>5300</v>
      </c>
      <c r="U20" s="97">
        <f t="shared" si="5"/>
        <v>3.167961745367603</v>
      </c>
    </row>
    <row r="21" spans="1:21" ht="14.25">
      <c r="A21" s="16" t="s">
        <v>45</v>
      </c>
      <c r="B21" s="96">
        <f t="shared" si="6"/>
        <v>40</v>
      </c>
      <c r="C21" s="96">
        <f t="shared" si="3"/>
        <v>8338</v>
      </c>
      <c r="D21" s="96">
        <f t="shared" si="3"/>
        <v>38016</v>
      </c>
      <c r="E21" s="97">
        <f t="shared" si="0"/>
        <v>4.559366754617415</v>
      </c>
      <c r="F21" s="75">
        <v>3</v>
      </c>
      <c r="G21" s="81">
        <v>520</v>
      </c>
      <c r="H21" s="81">
        <v>2724</v>
      </c>
      <c r="I21" s="97">
        <f t="shared" si="1"/>
        <v>5.2384615384615385</v>
      </c>
      <c r="J21" s="99">
        <v>16</v>
      </c>
      <c r="K21" s="99">
        <v>4373</v>
      </c>
      <c r="L21" s="99">
        <v>22186</v>
      </c>
      <c r="M21" s="97">
        <f t="shared" si="2"/>
        <v>5.0734049851360625</v>
      </c>
      <c r="N21" s="99">
        <v>9</v>
      </c>
      <c r="O21" s="99">
        <v>1540</v>
      </c>
      <c r="P21" s="99">
        <v>4611</v>
      </c>
      <c r="Q21" s="97">
        <f t="shared" si="4"/>
        <v>2.994155844155844</v>
      </c>
      <c r="R21" s="99">
        <v>12</v>
      </c>
      <c r="S21" s="99">
        <v>1905</v>
      </c>
      <c r="T21" s="99">
        <v>8495</v>
      </c>
      <c r="U21" s="97">
        <f t="shared" si="5"/>
        <v>4.459317585301838</v>
      </c>
    </row>
    <row r="22" spans="1:21" ht="14.25">
      <c r="A22" s="16" t="s">
        <v>46</v>
      </c>
      <c r="B22" s="96">
        <f t="shared" si="6"/>
        <v>102</v>
      </c>
      <c r="C22" s="96">
        <f t="shared" si="3"/>
        <v>30133</v>
      </c>
      <c r="D22" s="96">
        <f t="shared" si="3"/>
        <v>148458</v>
      </c>
      <c r="E22" s="97">
        <f t="shared" si="0"/>
        <v>4.926758039358843</v>
      </c>
      <c r="F22" s="75">
        <v>6</v>
      </c>
      <c r="G22" s="81">
        <v>3311</v>
      </c>
      <c r="H22" s="81">
        <v>16679</v>
      </c>
      <c r="I22" s="97">
        <f t="shared" si="1"/>
        <v>5.0374509211718514</v>
      </c>
      <c r="J22" s="99">
        <v>95</v>
      </c>
      <c r="K22" s="99">
        <v>26733</v>
      </c>
      <c r="L22" s="99">
        <v>131467</v>
      </c>
      <c r="M22" s="97">
        <f t="shared" si="2"/>
        <v>4.917779523435454</v>
      </c>
      <c r="N22" s="99">
        <v>1</v>
      </c>
      <c r="O22" s="99">
        <v>89</v>
      </c>
      <c r="P22" s="99">
        <v>312</v>
      </c>
      <c r="Q22" s="97">
        <f t="shared" si="4"/>
        <v>3.50561797752809</v>
      </c>
      <c r="R22" s="99" t="s">
        <v>906</v>
      </c>
      <c r="S22" s="99" t="s">
        <v>906</v>
      </c>
      <c r="T22" s="99" t="s">
        <v>910</v>
      </c>
      <c r="U22" s="97" t="e">
        <f t="shared" si="5"/>
        <v>#VALUE!</v>
      </c>
    </row>
    <row r="23" spans="1:21" ht="14.25">
      <c r="A23" s="16" t="s">
        <v>47</v>
      </c>
      <c r="B23" s="96">
        <f t="shared" si="6"/>
        <v>34</v>
      </c>
      <c r="C23" s="96">
        <f t="shared" si="3"/>
        <v>11635</v>
      </c>
      <c r="D23" s="96">
        <f t="shared" si="3"/>
        <v>53754</v>
      </c>
      <c r="E23" s="97">
        <f t="shared" si="0"/>
        <v>4.620025784271594</v>
      </c>
      <c r="F23" s="75">
        <v>2</v>
      </c>
      <c r="G23" s="81">
        <v>4514</v>
      </c>
      <c r="H23" s="81">
        <v>18836</v>
      </c>
      <c r="I23" s="97">
        <f t="shared" si="1"/>
        <v>4.172795746566238</v>
      </c>
      <c r="J23" s="99">
        <v>28</v>
      </c>
      <c r="K23" s="99">
        <v>6515</v>
      </c>
      <c r="L23" s="99">
        <v>32566</v>
      </c>
      <c r="M23" s="97">
        <f t="shared" si="2"/>
        <v>4.998618572524943</v>
      </c>
      <c r="N23" s="99" t="s">
        <v>906</v>
      </c>
      <c r="O23" s="99" t="s">
        <v>910</v>
      </c>
      <c r="P23" s="99" t="s">
        <v>911</v>
      </c>
      <c r="Q23" s="97" t="e">
        <f t="shared" si="4"/>
        <v>#VALUE!</v>
      </c>
      <c r="R23" s="99">
        <v>4</v>
      </c>
      <c r="S23" s="99">
        <v>606</v>
      </c>
      <c r="T23" s="99">
        <v>2352</v>
      </c>
      <c r="U23" s="97">
        <f t="shared" si="5"/>
        <v>3.881188118811881</v>
      </c>
    </row>
    <row r="24" spans="1:21" ht="14.25">
      <c r="A24" s="16" t="s">
        <v>48</v>
      </c>
      <c r="B24" s="96">
        <f t="shared" si="6"/>
        <v>4</v>
      </c>
      <c r="C24" s="96">
        <f t="shared" si="3"/>
        <v>10311</v>
      </c>
      <c r="D24" s="96">
        <f t="shared" si="3"/>
        <v>54396</v>
      </c>
      <c r="E24" s="97">
        <f t="shared" si="0"/>
        <v>5.2755309863252835</v>
      </c>
      <c r="F24" s="75" t="s">
        <v>906</v>
      </c>
      <c r="G24" s="81" t="s">
        <v>920</v>
      </c>
      <c r="H24" s="81" t="s">
        <v>920</v>
      </c>
      <c r="I24" s="97" t="e">
        <f t="shared" si="1"/>
        <v>#VALUE!</v>
      </c>
      <c r="J24" s="99">
        <v>4</v>
      </c>
      <c r="K24" s="99">
        <v>10311</v>
      </c>
      <c r="L24" s="99">
        <v>54396</v>
      </c>
      <c r="M24" s="97">
        <f t="shared" si="2"/>
        <v>5.2755309863252835</v>
      </c>
      <c r="N24" s="99" t="s">
        <v>906</v>
      </c>
      <c r="O24" s="99" t="s">
        <v>910</v>
      </c>
      <c r="P24" s="99" t="s">
        <v>911</v>
      </c>
      <c r="Q24" s="97" t="e">
        <f t="shared" si="4"/>
        <v>#VALUE!</v>
      </c>
      <c r="R24" s="99" t="s">
        <v>906</v>
      </c>
      <c r="S24" s="99" t="s">
        <v>906</v>
      </c>
      <c r="T24" s="99" t="s">
        <v>910</v>
      </c>
      <c r="U24" s="97" t="e">
        <f t="shared" si="5"/>
        <v>#VALUE!</v>
      </c>
    </row>
    <row r="25" spans="1:21" ht="14.25">
      <c r="A25" s="16" t="s">
        <v>49</v>
      </c>
      <c r="B25" s="96">
        <f t="shared" si="6"/>
        <v>30</v>
      </c>
      <c r="C25" s="96">
        <f t="shared" si="3"/>
        <v>25459</v>
      </c>
      <c r="D25" s="96">
        <f t="shared" si="3"/>
        <v>129107</v>
      </c>
      <c r="E25" s="97">
        <f t="shared" si="0"/>
        <v>5.071173258965396</v>
      </c>
      <c r="F25" s="75">
        <v>6</v>
      </c>
      <c r="G25" s="81">
        <v>3829</v>
      </c>
      <c r="H25" s="81">
        <v>19146</v>
      </c>
      <c r="I25" s="97">
        <f t="shared" si="1"/>
        <v>5.000261164794986</v>
      </c>
      <c r="J25" s="99">
        <v>23</v>
      </c>
      <c r="K25" s="99">
        <v>21324</v>
      </c>
      <c r="L25" s="99">
        <v>108431</v>
      </c>
      <c r="M25" s="97">
        <f t="shared" si="2"/>
        <v>5.084927780904145</v>
      </c>
      <c r="N25" s="99" t="s">
        <v>906</v>
      </c>
      <c r="O25" s="99" t="s">
        <v>910</v>
      </c>
      <c r="P25" s="99" t="s">
        <v>911</v>
      </c>
      <c r="Q25" s="97" t="e">
        <f t="shared" si="4"/>
        <v>#VALUE!</v>
      </c>
      <c r="R25" s="99">
        <v>1</v>
      </c>
      <c r="S25" s="99">
        <v>306</v>
      </c>
      <c r="T25" s="99">
        <v>1530</v>
      </c>
      <c r="U25" s="97">
        <f t="shared" si="5"/>
        <v>5</v>
      </c>
    </row>
    <row r="26" spans="1:21" ht="14.25">
      <c r="A26" s="16" t="s">
        <v>50</v>
      </c>
      <c r="B26" s="96">
        <f t="shared" si="6"/>
        <v>110</v>
      </c>
      <c r="C26" s="96">
        <f t="shared" si="3"/>
        <v>178076</v>
      </c>
      <c r="D26" s="96">
        <f t="shared" si="3"/>
        <v>1228994</v>
      </c>
      <c r="E26" s="97">
        <f t="shared" si="0"/>
        <v>6.901513960331544</v>
      </c>
      <c r="F26" s="75">
        <v>3</v>
      </c>
      <c r="G26" s="81">
        <v>19454</v>
      </c>
      <c r="H26" s="81">
        <v>168159</v>
      </c>
      <c r="I26" s="97">
        <f t="shared" si="1"/>
        <v>8.643929269044927</v>
      </c>
      <c r="J26" s="99">
        <v>103</v>
      </c>
      <c r="K26" s="99">
        <v>156276</v>
      </c>
      <c r="L26" s="99">
        <v>1048213</v>
      </c>
      <c r="M26" s="97">
        <f t="shared" si="2"/>
        <v>6.707447080805754</v>
      </c>
      <c r="N26" s="99">
        <v>4</v>
      </c>
      <c r="O26" s="99">
        <v>2346</v>
      </c>
      <c r="P26" s="99">
        <v>12622</v>
      </c>
      <c r="Q26" s="97">
        <f t="shared" si="4"/>
        <v>5.380221653878943</v>
      </c>
      <c r="R26" s="99" t="s">
        <v>906</v>
      </c>
      <c r="S26" s="99" t="s">
        <v>906</v>
      </c>
      <c r="T26" s="99" t="s">
        <v>910</v>
      </c>
      <c r="U26" s="97" t="e">
        <f t="shared" si="5"/>
        <v>#VALUE!</v>
      </c>
    </row>
    <row r="27" spans="1:21" ht="14.25">
      <c r="A27" s="16" t="s">
        <v>51</v>
      </c>
      <c r="B27" s="96">
        <f t="shared" si="6"/>
        <v>69</v>
      </c>
      <c r="C27" s="96">
        <f t="shared" si="3"/>
        <v>49584</v>
      </c>
      <c r="D27" s="96">
        <f t="shared" si="3"/>
        <v>264438</v>
      </c>
      <c r="E27" s="97">
        <f t="shared" si="0"/>
        <v>5.333131655372701</v>
      </c>
      <c r="F27" s="75">
        <v>2</v>
      </c>
      <c r="G27" s="81">
        <v>257</v>
      </c>
      <c r="H27" s="81">
        <v>1362</v>
      </c>
      <c r="I27" s="97">
        <f t="shared" si="1"/>
        <v>5.299610894941634</v>
      </c>
      <c r="J27" s="99">
        <v>67</v>
      </c>
      <c r="K27" s="99">
        <v>49327</v>
      </c>
      <c r="L27" s="99">
        <v>263076</v>
      </c>
      <c r="M27" s="97">
        <f t="shared" si="2"/>
        <v>5.333306302836175</v>
      </c>
      <c r="N27" s="99" t="s">
        <v>906</v>
      </c>
      <c r="O27" s="99" t="s">
        <v>910</v>
      </c>
      <c r="P27" s="99" t="s">
        <v>911</v>
      </c>
      <c r="Q27" s="97" t="e">
        <f t="shared" si="4"/>
        <v>#VALUE!</v>
      </c>
      <c r="R27" s="99" t="s">
        <v>906</v>
      </c>
      <c r="S27" s="99" t="s">
        <v>906</v>
      </c>
      <c r="T27" s="99" t="s">
        <v>910</v>
      </c>
      <c r="U27" s="97" t="e">
        <f t="shared" si="5"/>
        <v>#VALUE!</v>
      </c>
    </row>
    <row r="28" spans="1:21" ht="14.25">
      <c r="A28" s="16" t="s">
        <v>52</v>
      </c>
      <c r="B28" s="96">
        <f t="shared" si="6"/>
        <v>288</v>
      </c>
      <c r="C28" s="96">
        <f t="shared" si="3"/>
        <v>99082</v>
      </c>
      <c r="D28" s="96">
        <f t="shared" si="3"/>
        <v>535367</v>
      </c>
      <c r="E28" s="97">
        <f t="shared" si="0"/>
        <v>5.403272037302436</v>
      </c>
      <c r="F28" s="75">
        <v>12</v>
      </c>
      <c r="G28" s="81">
        <v>8794</v>
      </c>
      <c r="H28" s="81">
        <v>45046</v>
      </c>
      <c r="I28" s="97">
        <f t="shared" si="1"/>
        <v>5.122356151921765</v>
      </c>
      <c r="J28" s="99">
        <v>273</v>
      </c>
      <c r="K28" s="99">
        <v>90174</v>
      </c>
      <c r="L28" s="99">
        <v>489797</v>
      </c>
      <c r="M28" s="97">
        <f t="shared" si="2"/>
        <v>5.431687626145009</v>
      </c>
      <c r="N28" s="99">
        <v>2</v>
      </c>
      <c r="O28" s="99">
        <v>32</v>
      </c>
      <c r="P28" s="99">
        <v>113</v>
      </c>
      <c r="Q28" s="97">
        <f t="shared" si="4"/>
        <v>3.53125</v>
      </c>
      <c r="R28" s="99">
        <v>1</v>
      </c>
      <c r="S28" s="99">
        <v>82</v>
      </c>
      <c r="T28" s="99">
        <v>411</v>
      </c>
      <c r="U28" s="97">
        <f t="shared" si="5"/>
        <v>5.012195121951219</v>
      </c>
    </row>
    <row r="29" spans="1:21" ht="14.25">
      <c r="A29" s="16" t="s">
        <v>53</v>
      </c>
      <c r="B29" s="96">
        <f t="shared" si="6"/>
        <v>44</v>
      </c>
      <c r="C29" s="96">
        <f t="shared" si="3"/>
        <v>646476</v>
      </c>
      <c r="D29" s="96">
        <f t="shared" si="3"/>
        <v>7288719</v>
      </c>
      <c r="E29" s="97">
        <f t="shared" si="0"/>
        <v>11.274539194030405</v>
      </c>
      <c r="F29" s="37">
        <v>10</v>
      </c>
      <c r="G29" s="81">
        <v>348521</v>
      </c>
      <c r="H29" s="81">
        <v>4280243</v>
      </c>
      <c r="I29" s="97">
        <f t="shared" si="1"/>
        <v>12.281162397674745</v>
      </c>
      <c r="J29" s="98">
        <v>34</v>
      </c>
      <c r="K29" s="98">
        <v>297955</v>
      </c>
      <c r="L29" s="98">
        <v>3008476</v>
      </c>
      <c r="M29" s="97">
        <f t="shared" si="2"/>
        <v>10.097081774093404</v>
      </c>
      <c r="N29" s="98" t="s">
        <v>906</v>
      </c>
      <c r="O29" s="98" t="s">
        <v>910</v>
      </c>
      <c r="P29" s="98" t="s">
        <v>911</v>
      </c>
      <c r="Q29" s="97" t="e">
        <f t="shared" si="4"/>
        <v>#VALUE!</v>
      </c>
      <c r="R29" s="98" t="s">
        <v>906</v>
      </c>
      <c r="S29" s="98" t="s">
        <v>906</v>
      </c>
      <c r="T29" s="98" t="s">
        <v>910</v>
      </c>
      <c r="U29" s="97" t="e">
        <f t="shared" si="5"/>
        <v>#VALUE!</v>
      </c>
    </row>
    <row r="30" spans="1:21" ht="14.25">
      <c r="A30" s="16" t="s">
        <v>54</v>
      </c>
      <c r="B30" s="96">
        <f t="shared" si="6"/>
        <v>239</v>
      </c>
      <c r="C30" s="96">
        <f t="shared" si="3"/>
        <v>175139</v>
      </c>
      <c r="D30" s="96">
        <f t="shared" si="3"/>
        <v>1165198</v>
      </c>
      <c r="E30" s="97">
        <f t="shared" si="0"/>
        <v>6.652989910870794</v>
      </c>
      <c r="F30" s="37">
        <v>10</v>
      </c>
      <c r="G30" s="81">
        <v>4441</v>
      </c>
      <c r="H30" s="81">
        <v>21774</v>
      </c>
      <c r="I30" s="97">
        <f t="shared" si="1"/>
        <v>4.902949786084215</v>
      </c>
      <c r="J30" s="98">
        <v>227</v>
      </c>
      <c r="K30" s="98">
        <v>170076</v>
      </c>
      <c r="L30" s="98">
        <v>1141182</v>
      </c>
      <c r="M30" s="97">
        <f t="shared" si="2"/>
        <v>6.709835602906936</v>
      </c>
      <c r="N30" s="98">
        <v>2</v>
      </c>
      <c r="O30" s="98">
        <v>622</v>
      </c>
      <c r="P30" s="98">
        <v>2242</v>
      </c>
      <c r="Q30" s="97">
        <f t="shared" si="4"/>
        <v>3.604501607717042</v>
      </c>
      <c r="R30" s="98" t="s">
        <v>906</v>
      </c>
      <c r="S30" s="98" t="s">
        <v>906</v>
      </c>
      <c r="T30" s="98" t="s">
        <v>906</v>
      </c>
      <c r="U30" s="97" t="e">
        <f t="shared" si="5"/>
        <v>#VALUE!</v>
      </c>
    </row>
    <row r="31" spans="6:21" ht="14.25">
      <c r="F31" s="18">
        <f>SUM(F8:F30)</f>
        <v>238</v>
      </c>
      <c r="G31" s="18">
        <f aca="true" t="shared" si="7" ref="G31:U31">SUM(G8:G30)</f>
        <v>517739</v>
      </c>
      <c r="H31" s="18">
        <f t="shared" si="7"/>
        <v>5190621</v>
      </c>
      <c r="I31" s="18" t="e">
        <f t="shared" si="7"/>
        <v>#VALUE!</v>
      </c>
      <c r="J31" s="18">
        <f t="shared" si="7"/>
        <v>2515</v>
      </c>
      <c r="K31" s="18">
        <f t="shared" si="7"/>
        <v>2270766</v>
      </c>
      <c r="L31" s="18">
        <f t="shared" si="7"/>
        <v>15026749</v>
      </c>
      <c r="M31" s="18">
        <f t="shared" si="7"/>
        <v>131.00699972489272</v>
      </c>
      <c r="N31" s="18">
        <f t="shared" si="7"/>
        <v>92</v>
      </c>
      <c r="O31" s="18">
        <f t="shared" si="7"/>
        <v>47738</v>
      </c>
      <c r="P31" s="18">
        <f t="shared" si="7"/>
        <v>191375</v>
      </c>
      <c r="Q31" s="18" t="e">
        <f t="shared" si="7"/>
        <v>#VALUE!</v>
      </c>
      <c r="R31" s="18">
        <f t="shared" si="7"/>
        <v>47</v>
      </c>
      <c r="S31" s="18">
        <f t="shared" si="7"/>
        <v>8324</v>
      </c>
      <c r="T31" s="18">
        <f t="shared" si="7"/>
        <v>33740</v>
      </c>
      <c r="U31" s="18" t="e">
        <f t="shared" si="7"/>
        <v>#VALUE!</v>
      </c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  <row r="82" spans="5:19" ht="14.25">
      <c r="E82" s="2"/>
      <c r="G82" s="2"/>
      <c r="I82" s="2"/>
      <c r="K82" s="2"/>
      <c r="M82" s="2"/>
      <c r="O82" s="2"/>
      <c r="Q82" s="2"/>
      <c r="S82" s="2"/>
    </row>
    <row r="83" spans="5:19" ht="14.25">
      <c r="E83" s="2"/>
      <c r="G83" s="2"/>
      <c r="I83" s="2"/>
      <c r="K83" s="2"/>
      <c r="M83" s="2"/>
      <c r="O83" s="2"/>
      <c r="Q83" s="2"/>
      <c r="S83" s="2"/>
    </row>
  </sheetData>
  <mergeCells count="7">
    <mergeCell ref="A3:C3"/>
    <mergeCell ref="S3:T3"/>
    <mergeCell ref="A4:A5"/>
    <mergeCell ref="J4:M4"/>
    <mergeCell ref="F4:I4"/>
    <mergeCell ref="N4:Q4"/>
    <mergeCell ref="R4:U4"/>
  </mergeCells>
  <printOptions/>
  <pageMargins left="0.28" right="0.38" top="1" bottom="1" header="0.5" footer="0.5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workbookViewId="0" topLeftCell="A4">
      <pane xSplit="1" ySplit="2" topLeftCell="G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8.25390625" style="1" customWidth="1"/>
    <col min="4" max="4" width="8.625" style="1" customWidth="1"/>
    <col min="5" max="5" width="6.625" style="1" customWidth="1"/>
    <col min="6" max="6" width="5.625" style="1" customWidth="1"/>
    <col min="7" max="7" width="9.00390625" style="1" customWidth="1"/>
    <col min="8" max="8" width="12.00390625" style="1" customWidth="1"/>
    <col min="9" max="9" width="7.75390625" style="1" customWidth="1"/>
    <col min="10" max="10" width="7.375" style="1" customWidth="1"/>
    <col min="11" max="11" width="10.125" style="1" customWidth="1"/>
    <col min="12" max="12" width="12.125" style="1" customWidth="1"/>
    <col min="13" max="13" width="7.25390625" style="1" customWidth="1"/>
    <col min="14" max="14" width="5.625" style="1" customWidth="1"/>
    <col min="15" max="15" width="8.00390625" style="1" customWidth="1"/>
    <col min="16" max="16" width="8.875" style="1" customWidth="1"/>
    <col min="17" max="17" width="7.375" style="1" customWidth="1"/>
    <col min="18" max="18" width="5.125" style="1" customWidth="1"/>
    <col min="19" max="19" width="7.625" style="1" customWidth="1"/>
    <col min="20" max="20" width="8.125" style="1" customWidth="1"/>
    <col min="21" max="21" width="8.50390625" style="1" customWidth="1"/>
    <col min="22" max="16384" width="9.00390625" style="1" customWidth="1"/>
  </cols>
  <sheetData>
    <row r="1" ht="14.25">
      <c r="A1" s="1" t="s">
        <v>915</v>
      </c>
    </row>
    <row r="3" spans="1:20" ht="14.25">
      <c r="A3" s="106" t="s">
        <v>922</v>
      </c>
      <c r="B3" s="106"/>
      <c r="C3" s="106"/>
      <c r="S3" s="107" t="s">
        <v>917</v>
      </c>
      <c r="T3" s="107"/>
    </row>
    <row r="4" spans="1:21" ht="16.5" customHeight="1">
      <c r="A4" s="79" t="s">
        <v>918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16"/>
      <c r="S4" s="16" t="s">
        <v>59</v>
      </c>
      <c r="T4" s="16"/>
      <c r="U4" s="16"/>
    </row>
    <row r="5" spans="1:21" s="7" customFormat="1" ht="28.5">
      <c r="A5" s="54"/>
      <c r="B5" s="8" t="s">
        <v>30</v>
      </c>
      <c r="C5" s="8" t="s">
        <v>866</v>
      </c>
      <c r="D5" s="8" t="s">
        <v>31</v>
      </c>
      <c r="E5" s="8" t="s">
        <v>868</v>
      </c>
      <c r="F5" s="8" t="s">
        <v>30</v>
      </c>
      <c r="G5" s="8" t="s">
        <v>866</v>
      </c>
      <c r="H5" s="8" t="s">
        <v>31</v>
      </c>
      <c r="I5" s="8" t="s">
        <v>868</v>
      </c>
      <c r="J5" s="8" t="s">
        <v>30</v>
      </c>
      <c r="K5" s="8" t="s">
        <v>866</v>
      </c>
      <c r="L5" s="8" t="s">
        <v>31</v>
      </c>
      <c r="M5" s="8" t="s">
        <v>868</v>
      </c>
      <c r="N5" s="8" t="s">
        <v>30</v>
      </c>
      <c r="O5" s="8" t="s">
        <v>866</v>
      </c>
      <c r="P5" s="8" t="s">
        <v>31</v>
      </c>
      <c r="Q5" s="8" t="s">
        <v>868</v>
      </c>
      <c r="R5" s="8" t="s">
        <v>30</v>
      </c>
      <c r="S5" s="8" t="s">
        <v>866</v>
      </c>
      <c r="T5" s="8" t="s">
        <v>31</v>
      </c>
      <c r="U5" s="8" t="s">
        <v>868</v>
      </c>
    </row>
    <row r="6" spans="1:21" ht="14.25">
      <c r="A6" s="16" t="s">
        <v>919</v>
      </c>
      <c r="B6" s="96">
        <f>SUM(F6,J6,N6,R6)</f>
        <v>2761</v>
      </c>
      <c r="C6" s="96">
        <f>SUM(G6,K6,O6,S6)</f>
        <v>2626103</v>
      </c>
      <c r="D6" s="96">
        <f>SUM(H6,L6,P6,T6)</f>
        <v>17269469</v>
      </c>
      <c r="E6" s="96">
        <f aca="true" t="shared" si="0" ref="E6:E30">SUM(D6)/C6</f>
        <v>6.576082126253235</v>
      </c>
      <c r="F6" s="98">
        <v>222</v>
      </c>
      <c r="G6" s="98">
        <v>401745</v>
      </c>
      <c r="H6" s="98">
        <v>2680494</v>
      </c>
      <c r="I6" s="97">
        <f>SUM(H6)/G6</f>
        <v>6.672127842288019</v>
      </c>
      <c r="J6" s="98">
        <v>2439</v>
      </c>
      <c r="K6" s="98">
        <v>2165362</v>
      </c>
      <c r="L6" s="98">
        <v>14375695</v>
      </c>
      <c r="M6" s="97">
        <f>SUM(L6)/K6</f>
        <v>6.638933813376239</v>
      </c>
      <c r="N6" s="98">
        <v>66</v>
      </c>
      <c r="O6" s="98">
        <v>50075</v>
      </c>
      <c r="P6" s="98">
        <v>174254</v>
      </c>
      <c r="Q6" s="97">
        <f>SUM(P6)/O6</f>
        <v>3.4798602096854716</v>
      </c>
      <c r="R6" s="98">
        <v>34</v>
      </c>
      <c r="S6" s="98">
        <v>8921</v>
      </c>
      <c r="T6" s="98">
        <v>39026</v>
      </c>
      <c r="U6" s="97">
        <f>SUM(T6)/S6</f>
        <v>4.374621679183948</v>
      </c>
    </row>
    <row r="7" spans="1:21" ht="14.25">
      <c r="A7" s="16" t="s">
        <v>32</v>
      </c>
      <c r="B7" s="96">
        <f aca="true" t="shared" si="1" ref="B7:C30">SUM(F7,J7,N7,R7)</f>
        <v>2471</v>
      </c>
      <c r="C7" s="96">
        <f>SUM(G7,K7,O7,S7)</f>
        <v>2294872</v>
      </c>
      <c r="D7" s="96">
        <f aca="true" t="shared" si="2" ref="D7:D30">SUM(H7,L7,P7,T7)</f>
        <v>14345532</v>
      </c>
      <c r="E7" s="96">
        <f t="shared" si="0"/>
        <v>6.251125117217867</v>
      </c>
      <c r="F7" s="98">
        <v>211</v>
      </c>
      <c r="G7" s="98">
        <v>350679</v>
      </c>
      <c r="H7" s="98">
        <v>1944737</v>
      </c>
      <c r="I7" s="97">
        <f aca="true" t="shared" si="3" ref="I7:I30">SUM(H7)/G7</f>
        <v>5.5456329007439855</v>
      </c>
      <c r="J7" s="98">
        <v>2160</v>
      </c>
      <c r="K7" s="98">
        <v>1885197</v>
      </c>
      <c r="L7" s="98">
        <v>12187515</v>
      </c>
      <c r="M7" s="97">
        <f aca="true" t="shared" si="4" ref="M7:M30">SUM(L7)/K7</f>
        <v>6.464849562141251</v>
      </c>
      <c r="N7" s="98">
        <v>66</v>
      </c>
      <c r="O7" s="98">
        <v>50075</v>
      </c>
      <c r="P7" s="98">
        <v>174254</v>
      </c>
      <c r="Q7" s="97">
        <f aca="true" t="shared" si="5" ref="Q7:Q30">SUM(P7)/O7</f>
        <v>3.4798602096854716</v>
      </c>
      <c r="R7" s="98">
        <v>34</v>
      </c>
      <c r="S7" s="98">
        <v>8921</v>
      </c>
      <c r="T7" s="98">
        <v>39026</v>
      </c>
      <c r="U7" s="97">
        <f aca="true" t="shared" si="6" ref="U7:U30">SUM(T7)/S7</f>
        <v>4.374621679183948</v>
      </c>
    </row>
    <row r="8" spans="1:21" ht="14.25">
      <c r="A8" s="16" t="s">
        <v>33</v>
      </c>
      <c r="B8" s="96">
        <f t="shared" si="1"/>
        <v>65</v>
      </c>
      <c r="C8" s="96">
        <f>SUM(G8,K8,O8,S8)</f>
        <v>312193</v>
      </c>
      <c r="D8" s="96">
        <f t="shared" si="2"/>
        <v>2662258</v>
      </c>
      <c r="E8" s="96">
        <f t="shared" si="0"/>
        <v>8.527603117302437</v>
      </c>
      <c r="F8" s="99">
        <v>6</v>
      </c>
      <c r="G8" s="99">
        <v>15447</v>
      </c>
      <c r="H8" s="99">
        <v>104210</v>
      </c>
      <c r="I8" s="97">
        <f t="shared" si="3"/>
        <v>6.746293778727261</v>
      </c>
      <c r="J8" s="99">
        <v>56</v>
      </c>
      <c r="K8" s="99">
        <v>294963</v>
      </c>
      <c r="L8" s="99">
        <v>2548128</v>
      </c>
      <c r="M8" s="97">
        <f t="shared" si="4"/>
        <v>8.638805545102267</v>
      </c>
      <c r="N8" s="99">
        <v>3</v>
      </c>
      <c r="O8" s="99">
        <v>1783</v>
      </c>
      <c r="P8" s="99">
        <v>9920</v>
      </c>
      <c r="Q8" s="97">
        <f t="shared" si="5"/>
        <v>5.563656758272574</v>
      </c>
      <c r="R8" s="99" t="s">
        <v>912</v>
      </c>
      <c r="S8" s="99" t="s">
        <v>912</v>
      </c>
      <c r="T8" s="99" t="s">
        <v>912</v>
      </c>
      <c r="U8" s="97" t="e">
        <f t="shared" si="6"/>
        <v>#VALUE!</v>
      </c>
    </row>
    <row r="9" spans="1:21" ht="14.25">
      <c r="A9" s="16" t="s">
        <v>34</v>
      </c>
      <c r="B9" s="96">
        <f t="shared" si="1"/>
        <v>98</v>
      </c>
      <c r="C9" s="96">
        <f t="shared" si="1"/>
        <v>38470</v>
      </c>
      <c r="D9" s="96">
        <f t="shared" si="2"/>
        <v>210252</v>
      </c>
      <c r="E9" s="96">
        <f t="shared" si="0"/>
        <v>5.465349623082922</v>
      </c>
      <c r="F9" s="99">
        <v>2</v>
      </c>
      <c r="G9" s="99">
        <v>759</v>
      </c>
      <c r="H9" s="99">
        <v>4156</v>
      </c>
      <c r="I9" s="97">
        <f t="shared" si="3"/>
        <v>5.47562582345191</v>
      </c>
      <c r="J9" s="99">
        <v>89</v>
      </c>
      <c r="K9" s="99">
        <v>34476</v>
      </c>
      <c r="L9" s="99">
        <v>189924</v>
      </c>
      <c r="M9" s="97">
        <f t="shared" si="4"/>
        <v>5.508875739644971</v>
      </c>
      <c r="N9" s="99">
        <v>5</v>
      </c>
      <c r="O9" s="99">
        <v>3156</v>
      </c>
      <c r="P9" s="99">
        <v>15774</v>
      </c>
      <c r="Q9" s="97">
        <f t="shared" si="5"/>
        <v>4.998098859315589</v>
      </c>
      <c r="R9" s="99">
        <v>2</v>
      </c>
      <c r="S9" s="99">
        <v>79</v>
      </c>
      <c r="T9" s="99">
        <v>398</v>
      </c>
      <c r="U9" s="97">
        <f t="shared" si="6"/>
        <v>5.037974683544304</v>
      </c>
    </row>
    <row r="10" spans="1:21" ht="14.25">
      <c r="A10" s="16" t="s">
        <v>35</v>
      </c>
      <c r="B10" s="96">
        <f t="shared" si="1"/>
        <v>260</v>
      </c>
      <c r="C10" s="96">
        <f t="shared" si="1"/>
        <v>534502</v>
      </c>
      <c r="D10" s="96">
        <f t="shared" si="2"/>
        <v>3072557</v>
      </c>
      <c r="E10" s="96">
        <f t="shared" si="0"/>
        <v>5.748448088126892</v>
      </c>
      <c r="F10" s="99">
        <v>35</v>
      </c>
      <c r="G10" s="99">
        <v>179608</v>
      </c>
      <c r="H10" s="99">
        <v>939693</v>
      </c>
      <c r="I10" s="97">
        <f t="shared" si="3"/>
        <v>5.231910605318249</v>
      </c>
      <c r="J10" s="99">
        <v>223</v>
      </c>
      <c r="K10" s="99">
        <v>353738</v>
      </c>
      <c r="L10" s="99">
        <v>2128728</v>
      </c>
      <c r="M10" s="97">
        <f t="shared" si="4"/>
        <v>6.0178097914275535</v>
      </c>
      <c r="N10" s="99">
        <v>1</v>
      </c>
      <c r="O10" s="99">
        <v>920</v>
      </c>
      <c r="P10" s="99">
        <v>3218</v>
      </c>
      <c r="Q10" s="97">
        <f t="shared" si="5"/>
        <v>3.497826086956522</v>
      </c>
      <c r="R10" s="99">
        <v>1</v>
      </c>
      <c r="S10" s="99">
        <v>236</v>
      </c>
      <c r="T10" s="99">
        <v>918</v>
      </c>
      <c r="U10" s="97">
        <f t="shared" si="6"/>
        <v>3.889830508474576</v>
      </c>
    </row>
    <row r="11" spans="1:21" ht="14.25">
      <c r="A11" s="16" t="s">
        <v>36</v>
      </c>
      <c r="B11" s="96">
        <f t="shared" si="1"/>
        <v>103</v>
      </c>
      <c r="C11" s="96">
        <f t="shared" si="1"/>
        <v>135211</v>
      </c>
      <c r="D11" s="96">
        <f t="shared" si="2"/>
        <v>932141</v>
      </c>
      <c r="E11" s="96">
        <f t="shared" si="0"/>
        <v>6.893973123488474</v>
      </c>
      <c r="F11" s="99">
        <v>7</v>
      </c>
      <c r="G11" s="99">
        <v>4417</v>
      </c>
      <c r="H11" s="99">
        <v>20264</v>
      </c>
      <c r="I11" s="97">
        <f t="shared" si="3"/>
        <v>4.587729227982794</v>
      </c>
      <c r="J11" s="99">
        <v>94</v>
      </c>
      <c r="K11" s="99">
        <v>130659</v>
      </c>
      <c r="L11" s="99">
        <v>911290</v>
      </c>
      <c r="M11" s="97">
        <f t="shared" si="4"/>
        <v>6.974567385331282</v>
      </c>
      <c r="N11" s="99">
        <v>1</v>
      </c>
      <c r="O11" s="99">
        <v>58</v>
      </c>
      <c r="P11" s="99">
        <v>288</v>
      </c>
      <c r="Q11" s="97">
        <f t="shared" si="5"/>
        <v>4.9655172413793105</v>
      </c>
      <c r="R11" s="99">
        <v>1</v>
      </c>
      <c r="S11" s="99">
        <v>77</v>
      </c>
      <c r="T11" s="99">
        <v>299</v>
      </c>
      <c r="U11" s="97">
        <f t="shared" si="6"/>
        <v>3.883116883116883</v>
      </c>
    </row>
    <row r="12" spans="1:21" ht="14.25">
      <c r="A12" s="16" t="s">
        <v>37</v>
      </c>
      <c r="B12" s="96">
        <f t="shared" si="1"/>
        <v>99</v>
      </c>
      <c r="C12" s="96">
        <f t="shared" si="1"/>
        <v>40859</v>
      </c>
      <c r="D12" s="96">
        <f t="shared" si="2"/>
        <v>199645</v>
      </c>
      <c r="E12" s="96">
        <f t="shared" si="0"/>
        <v>4.886193984189529</v>
      </c>
      <c r="F12" s="99">
        <v>1</v>
      </c>
      <c r="G12" s="99">
        <v>1099</v>
      </c>
      <c r="H12" s="99">
        <v>4404</v>
      </c>
      <c r="I12" s="97">
        <f t="shared" si="3"/>
        <v>4.007279344858962</v>
      </c>
      <c r="J12" s="99">
        <v>80</v>
      </c>
      <c r="K12" s="99">
        <v>35691</v>
      </c>
      <c r="L12" s="99">
        <v>180468</v>
      </c>
      <c r="M12" s="97">
        <f t="shared" si="4"/>
        <v>5.056400773304194</v>
      </c>
      <c r="N12" s="99">
        <v>10</v>
      </c>
      <c r="O12" s="99">
        <v>3122</v>
      </c>
      <c r="P12" s="99">
        <v>11078</v>
      </c>
      <c r="Q12" s="97">
        <f t="shared" si="5"/>
        <v>3.5483664317745034</v>
      </c>
      <c r="R12" s="99">
        <v>8</v>
      </c>
      <c r="S12" s="99">
        <v>947</v>
      </c>
      <c r="T12" s="99">
        <v>3695</v>
      </c>
      <c r="U12" s="97">
        <f t="shared" si="6"/>
        <v>3.901795142555438</v>
      </c>
    </row>
    <row r="13" spans="1:21" ht="14.25">
      <c r="A13" s="16" t="s">
        <v>38</v>
      </c>
      <c r="B13" s="96">
        <f t="shared" si="1"/>
        <v>356</v>
      </c>
      <c r="C13" s="96">
        <f t="shared" si="1"/>
        <v>308215</v>
      </c>
      <c r="D13" s="96">
        <f t="shared" si="2"/>
        <v>2188618</v>
      </c>
      <c r="E13" s="96">
        <f t="shared" si="0"/>
        <v>7.100945768375971</v>
      </c>
      <c r="F13" s="99">
        <v>24</v>
      </c>
      <c r="G13" s="99">
        <v>29035</v>
      </c>
      <c r="H13" s="99">
        <v>144395</v>
      </c>
      <c r="I13" s="97">
        <f t="shared" si="3"/>
        <v>4.973135870501119</v>
      </c>
      <c r="J13" s="99">
        <v>332</v>
      </c>
      <c r="K13" s="99">
        <v>279180</v>
      </c>
      <c r="L13" s="99">
        <v>2044223</v>
      </c>
      <c r="M13" s="97">
        <f t="shared" si="4"/>
        <v>7.3222401318146</v>
      </c>
      <c r="N13" s="99" t="s">
        <v>912</v>
      </c>
      <c r="O13" s="99" t="s">
        <v>912</v>
      </c>
      <c r="P13" s="99" t="s">
        <v>912</v>
      </c>
      <c r="Q13" s="97" t="e">
        <f t="shared" si="5"/>
        <v>#VALUE!</v>
      </c>
      <c r="R13" s="99" t="s">
        <v>912</v>
      </c>
      <c r="S13" s="99" t="s">
        <v>912</v>
      </c>
      <c r="T13" s="99" t="s">
        <v>912</v>
      </c>
      <c r="U13" s="97" t="e">
        <f t="shared" si="6"/>
        <v>#VALUE!</v>
      </c>
    </row>
    <row r="14" spans="1:21" ht="14.25">
      <c r="A14" s="16" t="s">
        <v>39</v>
      </c>
      <c r="B14" s="96">
        <f t="shared" si="1"/>
        <v>139</v>
      </c>
      <c r="C14" s="96">
        <f t="shared" si="1"/>
        <v>80927</v>
      </c>
      <c r="D14" s="96">
        <f t="shared" si="2"/>
        <v>414397</v>
      </c>
      <c r="E14" s="96">
        <f t="shared" si="0"/>
        <v>5.120627231949782</v>
      </c>
      <c r="F14" s="99">
        <v>18</v>
      </c>
      <c r="G14" s="99">
        <v>19639</v>
      </c>
      <c r="H14" s="99">
        <v>107832</v>
      </c>
      <c r="I14" s="97">
        <f t="shared" si="3"/>
        <v>5.4907072661540814</v>
      </c>
      <c r="J14" s="99">
        <v>117</v>
      </c>
      <c r="K14" s="99">
        <v>59561</v>
      </c>
      <c r="L14" s="99">
        <v>301633</v>
      </c>
      <c r="M14" s="97">
        <f t="shared" si="4"/>
        <v>5.064270243951579</v>
      </c>
      <c r="N14" s="99">
        <v>4</v>
      </c>
      <c r="O14" s="99">
        <v>1727</v>
      </c>
      <c r="P14" s="99">
        <v>4932</v>
      </c>
      <c r="Q14" s="97">
        <f t="shared" si="5"/>
        <v>2.855819339895773</v>
      </c>
      <c r="R14" s="99" t="s">
        <v>912</v>
      </c>
      <c r="S14" s="99" t="s">
        <v>912</v>
      </c>
      <c r="T14" s="99" t="s">
        <v>912</v>
      </c>
      <c r="U14" s="97" t="e">
        <f t="shared" si="6"/>
        <v>#VALUE!</v>
      </c>
    </row>
    <row r="15" spans="1:21" ht="14.25">
      <c r="A15" s="16" t="s">
        <v>40</v>
      </c>
      <c r="B15" s="96">
        <f t="shared" si="1"/>
        <v>100</v>
      </c>
      <c r="C15" s="96">
        <f t="shared" si="1"/>
        <v>39022</v>
      </c>
      <c r="D15" s="96">
        <f t="shared" si="2"/>
        <v>190500</v>
      </c>
      <c r="E15" s="96">
        <f t="shared" si="0"/>
        <v>4.881861514017734</v>
      </c>
      <c r="F15" s="99">
        <v>7</v>
      </c>
      <c r="G15" s="99">
        <v>14096</v>
      </c>
      <c r="H15" s="99">
        <v>70527</v>
      </c>
      <c r="I15" s="97">
        <f t="shared" si="3"/>
        <v>5.00333427922815</v>
      </c>
      <c r="J15" s="99">
        <v>90</v>
      </c>
      <c r="K15" s="99">
        <v>24708</v>
      </c>
      <c r="L15" s="99">
        <v>119194</v>
      </c>
      <c r="M15" s="97">
        <f t="shared" si="4"/>
        <v>4.824105552857374</v>
      </c>
      <c r="N15" s="99">
        <v>2</v>
      </c>
      <c r="O15" s="99">
        <v>90</v>
      </c>
      <c r="P15" s="99">
        <v>375</v>
      </c>
      <c r="Q15" s="97">
        <f t="shared" si="5"/>
        <v>4.166666666666667</v>
      </c>
      <c r="R15" s="99">
        <v>1</v>
      </c>
      <c r="S15" s="99">
        <v>128</v>
      </c>
      <c r="T15" s="99">
        <v>404</v>
      </c>
      <c r="U15" s="97">
        <f t="shared" si="6"/>
        <v>3.15625</v>
      </c>
    </row>
    <row r="16" spans="1:21" ht="14.25">
      <c r="A16" s="16" t="s">
        <v>921</v>
      </c>
      <c r="B16" s="96">
        <f t="shared" si="1"/>
        <v>40</v>
      </c>
      <c r="C16" s="96">
        <f t="shared" si="1"/>
        <v>23754</v>
      </c>
      <c r="D16" s="96">
        <f t="shared" si="2"/>
        <v>115633</v>
      </c>
      <c r="E16" s="96">
        <f t="shared" si="0"/>
        <v>4.867938031489433</v>
      </c>
      <c r="F16" s="99">
        <v>6</v>
      </c>
      <c r="G16" s="99">
        <v>1184</v>
      </c>
      <c r="H16" s="99">
        <v>5924</v>
      </c>
      <c r="I16" s="97">
        <f t="shared" si="3"/>
        <v>5.003378378378378</v>
      </c>
      <c r="J16" s="99">
        <v>29</v>
      </c>
      <c r="K16" s="99">
        <v>20552</v>
      </c>
      <c r="L16" s="99">
        <v>102462</v>
      </c>
      <c r="M16" s="97">
        <f t="shared" si="4"/>
        <v>4.98550019462826</v>
      </c>
      <c r="N16" s="99">
        <v>2</v>
      </c>
      <c r="O16" s="99">
        <v>1558</v>
      </c>
      <c r="P16" s="99">
        <v>5455</v>
      </c>
      <c r="Q16" s="97">
        <f t="shared" si="5"/>
        <v>3.501283697047497</v>
      </c>
      <c r="R16" s="99">
        <v>3</v>
      </c>
      <c r="S16" s="99">
        <v>460</v>
      </c>
      <c r="T16" s="99">
        <v>1792</v>
      </c>
      <c r="U16" s="97">
        <f t="shared" si="6"/>
        <v>3.8956521739130436</v>
      </c>
    </row>
    <row r="17" spans="1:21" ht="14.25">
      <c r="A17" s="16" t="s">
        <v>41</v>
      </c>
      <c r="B17" s="96">
        <f t="shared" si="1"/>
        <v>73</v>
      </c>
      <c r="C17" s="96">
        <f t="shared" si="1"/>
        <v>84295</v>
      </c>
      <c r="D17" s="96">
        <f t="shared" si="2"/>
        <v>458817</v>
      </c>
      <c r="E17" s="96">
        <f t="shared" si="0"/>
        <v>5.442991873776617</v>
      </c>
      <c r="F17" s="99">
        <v>30</v>
      </c>
      <c r="G17" s="99">
        <v>9914</v>
      </c>
      <c r="H17" s="99">
        <v>43660</v>
      </c>
      <c r="I17" s="97">
        <f t="shared" si="3"/>
        <v>4.4038733104700425</v>
      </c>
      <c r="J17" s="99">
        <v>37</v>
      </c>
      <c r="K17" s="99">
        <v>66229</v>
      </c>
      <c r="L17" s="99">
        <v>384390</v>
      </c>
      <c r="M17" s="97">
        <f t="shared" si="4"/>
        <v>5.80395295112413</v>
      </c>
      <c r="N17" s="99">
        <v>4</v>
      </c>
      <c r="O17" s="99">
        <v>4661</v>
      </c>
      <c r="P17" s="99">
        <v>12914</v>
      </c>
      <c r="Q17" s="97">
        <f t="shared" si="5"/>
        <v>2.770650075091182</v>
      </c>
      <c r="R17" s="99">
        <v>2</v>
      </c>
      <c r="S17" s="99">
        <v>3491</v>
      </c>
      <c r="T17" s="99">
        <v>17853</v>
      </c>
      <c r="U17" s="97">
        <f t="shared" si="6"/>
        <v>5.114007447722716</v>
      </c>
    </row>
    <row r="18" spans="1:21" ht="14.25">
      <c r="A18" s="16" t="s">
        <v>42</v>
      </c>
      <c r="B18" s="96">
        <f t="shared" si="1"/>
        <v>302</v>
      </c>
      <c r="C18" s="96">
        <f t="shared" si="1"/>
        <v>172596</v>
      </c>
      <c r="D18" s="96">
        <f t="shared" si="2"/>
        <v>808955</v>
      </c>
      <c r="E18" s="96">
        <f t="shared" si="0"/>
        <v>4.686985793413521</v>
      </c>
      <c r="F18" s="99">
        <v>7</v>
      </c>
      <c r="G18" s="99">
        <v>2585</v>
      </c>
      <c r="H18" s="99">
        <v>12925</v>
      </c>
      <c r="I18" s="97">
        <f t="shared" si="3"/>
        <v>5</v>
      </c>
      <c r="J18" s="99">
        <v>266</v>
      </c>
      <c r="K18" s="99">
        <v>137508</v>
      </c>
      <c r="L18" s="99">
        <v>687646</v>
      </c>
      <c r="M18" s="97">
        <f t="shared" si="4"/>
        <v>5.000770864240626</v>
      </c>
      <c r="N18" s="99">
        <v>28</v>
      </c>
      <c r="O18" s="99">
        <v>32152</v>
      </c>
      <c r="P18" s="99">
        <v>107013</v>
      </c>
      <c r="Q18" s="97">
        <f t="shared" si="5"/>
        <v>3.3283466036327445</v>
      </c>
      <c r="R18" s="99">
        <v>1</v>
      </c>
      <c r="S18" s="99">
        <v>351</v>
      </c>
      <c r="T18" s="99">
        <v>1371</v>
      </c>
      <c r="U18" s="97">
        <f t="shared" si="6"/>
        <v>3.905982905982906</v>
      </c>
    </row>
    <row r="19" spans="1:21" ht="14.25">
      <c r="A19" s="16" t="s">
        <v>43</v>
      </c>
      <c r="B19" s="96">
        <f t="shared" si="1"/>
        <v>278</v>
      </c>
      <c r="C19" s="96">
        <f t="shared" si="1"/>
        <v>126891</v>
      </c>
      <c r="D19" s="96">
        <f t="shared" si="2"/>
        <v>637741</v>
      </c>
      <c r="E19" s="96">
        <f t="shared" si="0"/>
        <v>5.025896241656224</v>
      </c>
      <c r="F19" s="99">
        <v>33</v>
      </c>
      <c r="G19" s="99">
        <v>35635</v>
      </c>
      <c r="H19" s="99">
        <v>172265</v>
      </c>
      <c r="I19" s="97">
        <f t="shared" si="3"/>
        <v>4.834151817033815</v>
      </c>
      <c r="J19" s="99">
        <v>239</v>
      </c>
      <c r="K19" s="99">
        <v>90633</v>
      </c>
      <c r="L19" s="99">
        <v>463074</v>
      </c>
      <c r="M19" s="97">
        <f t="shared" si="4"/>
        <v>5.10933103836351</v>
      </c>
      <c r="N19" s="99">
        <v>3</v>
      </c>
      <c r="O19" s="99">
        <v>132</v>
      </c>
      <c r="P19" s="99">
        <v>480</v>
      </c>
      <c r="Q19" s="97">
        <f t="shared" si="5"/>
        <v>3.6363636363636362</v>
      </c>
      <c r="R19" s="99">
        <v>3</v>
      </c>
      <c r="S19" s="99">
        <v>491</v>
      </c>
      <c r="T19" s="99">
        <v>1922</v>
      </c>
      <c r="U19" s="97">
        <f t="shared" si="6"/>
        <v>3.914460285132383</v>
      </c>
    </row>
    <row r="20" spans="1:21" ht="14.25">
      <c r="A20" s="16" t="s">
        <v>44</v>
      </c>
      <c r="B20" s="96">
        <f t="shared" si="1"/>
        <v>140</v>
      </c>
      <c r="C20" s="96">
        <f t="shared" si="1"/>
        <v>48356</v>
      </c>
      <c r="D20" s="96">
        <f t="shared" si="2"/>
        <v>208903</v>
      </c>
      <c r="E20" s="96">
        <f t="shared" si="0"/>
        <v>4.320105054181488</v>
      </c>
      <c r="F20" s="99">
        <v>15</v>
      </c>
      <c r="G20" s="99">
        <v>6737</v>
      </c>
      <c r="H20" s="99">
        <v>28873</v>
      </c>
      <c r="I20" s="97">
        <f t="shared" si="3"/>
        <v>4.28573549057444</v>
      </c>
      <c r="J20" s="99">
        <v>118</v>
      </c>
      <c r="K20" s="99">
        <v>40283</v>
      </c>
      <c r="L20" s="99">
        <v>174823</v>
      </c>
      <c r="M20" s="97">
        <f t="shared" si="4"/>
        <v>4.339870416801132</v>
      </c>
      <c r="N20" s="99" t="s">
        <v>912</v>
      </c>
      <c r="O20" s="99" t="s">
        <v>912</v>
      </c>
      <c r="P20" s="99" t="s">
        <v>912</v>
      </c>
      <c r="Q20" s="97" t="e">
        <f t="shared" si="5"/>
        <v>#VALUE!</v>
      </c>
      <c r="R20" s="99">
        <v>7</v>
      </c>
      <c r="S20" s="99">
        <v>1336</v>
      </c>
      <c r="T20" s="99">
        <v>5207</v>
      </c>
      <c r="U20" s="97">
        <f t="shared" si="6"/>
        <v>3.8974550898203595</v>
      </c>
    </row>
    <row r="21" spans="1:21" ht="14.25">
      <c r="A21" s="16" t="s">
        <v>45</v>
      </c>
      <c r="B21" s="96">
        <f t="shared" si="1"/>
        <v>25</v>
      </c>
      <c r="C21" s="96">
        <f t="shared" si="1"/>
        <v>4300</v>
      </c>
      <c r="D21" s="96">
        <f t="shared" si="2"/>
        <v>23505</v>
      </c>
      <c r="E21" s="96">
        <f t="shared" si="0"/>
        <v>5.466279069767442</v>
      </c>
      <c r="F21" s="99" t="s">
        <v>906</v>
      </c>
      <c r="G21" s="99" t="s">
        <v>911</v>
      </c>
      <c r="H21" s="99" t="s">
        <v>912</v>
      </c>
      <c r="I21" s="97" t="e">
        <f t="shared" si="3"/>
        <v>#VALUE!</v>
      </c>
      <c r="J21" s="99">
        <v>24</v>
      </c>
      <c r="K21" s="99">
        <v>3642</v>
      </c>
      <c r="L21" s="99">
        <v>20939</v>
      </c>
      <c r="M21" s="97">
        <f t="shared" si="4"/>
        <v>5.7493135639758375</v>
      </c>
      <c r="N21" s="99" t="s">
        <v>912</v>
      </c>
      <c r="O21" s="99" t="s">
        <v>912</v>
      </c>
      <c r="P21" s="99" t="s">
        <v>912</v>
      </c>
      <c r="Q21" s="97" t="e">
        <f t="shared" si="5"/>
        <v>#VALUE!</v>
      </c>
      <c r="R21" s="99">
        <v>1</v>
      </c>
      <c r="S21" s="99">
        <v>658</v>
      </c>
      <c r="T21" s="99">
        <v>2566</v>
      </c>
      <c r="U21" s="97">
        <f t="shared" si="6"/>
        <v>3.8996960486322187</v>
      </c>
    </row>
    <row r="22" spans="1:21" ht="14.25">
      <c r="A22" s="16" t="s">
        <v>46</v>
      </c>
      <c r="B22" s="96">
        <f t="shared" si="1"/>
        <v>85</v>
      </c>
      <c r="C22" s="96">
        <f t="shared" si="1"/>
        <v>21001</v>
      </c>
      <c r="D22" s="96">
        <f t="shared" si="2"/>
        <v>101253</v>
      </c>
      <c r="E22" s="96">
        <f t="shared" si="0"/>
        <v>4.82134184086472</v>
      </c>
      <c r="F22" s="99">
        <v>3</v>
      </c>
      <c r="G22" s="99">
        <v>1029</v>
      </c>
      <c r="H22" s="99">
        <v>4192</v>
      </c>
      <c r="I22" s="97">
        <f t="shared" si="3"/>
        <v>4.073858114674441</v>
      </c>
      <c r="J22" s="99">
        <v>81</v>
      </c>
      <c r="K22" s="99">
        <v>19873</v>
      </c>
      <c r="L22" s="99">
        <v>96714</v>
      </c>
      <c r="M22" s="97">
        <f t="shared" si="4"/>
        <v>4.866602928596588</v>
      </c>
      <c r="N22" s="99">
        <v>1</v>
      </c>
      <c r="O22" s="99">
        <v>99</v>
      </c>
      <c r="P22" s="99">
        <v>347</v>
      </c>
      <c r="Q22" s="97">
        <f t="shared" si="5"/>
        <v>3.505050505050505</v>
      </c>
      <c r="R22" s="99" t="s">
        <v>912</v>
      </c>
      <c r="S22" s="99" t="s">
        <v>912</v>
      </c>
      <c r="T22" s="99" t="s">
        <v>912</v>
      </c>
      <c r="U22" s="97" t="e">
        <f t="shared" si="6"/>
        <v>#VALUE!</v>
      </c>
    </row>
    <row r="23" spans="1:21" ht="14.25">
      <c r="A23" s="16" t="s">
        <v>47</v>
      </c>
      <c r="B23" s="96">
        <f t="shared" si="1"/>
        <v>13</v>
      </c>
      <c r="C23" s="96">
        <f t="shared" si="1"/>
        <v>6509</v>
      </c>
      <c r="D23" s="96">
        <f t="shared" si="2"/>
        <v>31953</v>
      </c>
      <c r="E23" s="96">
        <f t="shared" si="0"/>
        <v>4.909049009064373</v>
      </c>
      <c r="F23" s="99" t="s">
        <v>906</v>
      </c>
      <c r="G23" s="99" t="s">
        <v>911</v>
      </c>
      <c r="H23" s="99" t="s">
        <v>912</v>
      </c>
      <c r="I23" s="97" t="e">
        <f t="shared" si="3"/>
        <v>#VALUE!</v>
      </c>
      <c r="J23" s="99">
        <v>9</v>
      </c>
      <c r="K23" s="99">
        <v>5842</v>
      </c>
      <c r="L23" s="99">
        <v>29352</v>
      </c>
      <c r="M23" s="97">
        <f t="shared" si="4"/>
        <v>5.024306744265663</v>
      </c>
      <c r="N23" s="99" t="s">
        <v>912</v>
      </c>
      <c r="O23" s="99" t="s">
        <v>912</v>
      </c>
      <c r="P23" s="99" t="s">
        <v>912</v>
      </c>
      <c r="Q23" s="97" t="e">
        <f t="shared" si="5"/>
        <v>#VALUE!</v>
      </c>
      <c r="R23" s="99">
        <v>4</v>
      </c>
      <c r="S23" s="99">
        <v>667</v>
      </c>
      <c r="T23" s="99">
        <v>2601</v>
      </c>
      <c r="U23" s="97">
        <f t="shared" si="6"/>
        <v>3.899550224887556</v>
      </c>
    </row>
    <row r="24" spans="1:21" ht="14.25">
      <c r="A24" s="16" t="s">
        <v>48</v>
      </c>
      <c r="B24" s="96">
        <f t="shared" si="1"/>
        <v>7</v>
      </c>
      <c r="C24" s="96">
        <f t="shared" si="1"/>
        <v>8187</v>
      </c>
      <c r="D24" s="96">
        <f t="shared" si="2"/>
        <v>42633</v>
      </c>
      <c r="E24" s="96">
        <f t="shared" si="0"/>
        <v>5.207401978746794</v>
      </c>
      <c r="F24" s="99">
        <v>1</v>
      </c>
      <c r="G24" s="99">
        <v>998</v>
      </c>
      <c r="H24" s="99">
        <v>4995</v>
      </c>
      <c r="I24" s="97">
        <f t="shared" si="3"/>
        <v>5.00501002004008</v>
      </c>
      <c r="J24" s="99">
        <v>6</v>
      </c>
      <c r="K24" s="99">
        <v>7189</v>
      </c>
      <c r="L24" s="99">
        <v>37638</v>
      </c>
      <c r="M24" s="97">
        <f t="shared" si="4"/>
        <v>5.235498678536653</v>
      </c>
      <c r="N24" s="99" t="s">
        <v>912</v>
      </c>
      <c r="O24" s="99" t="s">
        <v>912</v>
      </c>
      <c r="P24" s="99" t="s">
        <v>912</v>
      </c>
      <c r="Q24" s="97" t="e">
        <f t="shared" si="5"/>
        <v>#VALUE!</v>
      </c>
      <c r="R24" s="99" t="s">
        <v>912</v>
      </c>
      <c r="S24" s="99" t="s">
        <v>912</v>
      </c>
      <c r="T24" s="99" t="s">
        <v>912</v>
      </c>
      <c r="U24" s="97" t="e">
        <f t="shared" si="6"/>
        <v>#VALUE!</v>
      </c>
    </row>
    <row r="25" spans="1:21" ht="14.25">
      <c r="A25" s="16" t="s">
        <v>49</v>
      </c>
      <c r="B25" s="96">
        <f t="shared" si="1"/>
        <v>33</v>
      </c>
      <c r="C25" s="96">
        <f t="shared" si="1"/>
        <v>77746</v>
      </c>
      <c r="D25" s="96">
        <f t="shared" si="2"/>
        <v>569254</v>
      </c>
      <c r="E25" s="96">
        <f t="shared" si="0"/>
        <v>7.321971548375479</v>
      </c>
      <c r="F25" s="99">
        <v>5</v>
      </c>
      <c r="G25" s="99">
        <v>3182</v>
      </c>
      <c r="H25" s="99">
        <v>15911</v>
      </c>
      <c r="I25" s="97">
        <f t="shared" si="3"/>
        <v>5.000314267756128</v>
      </c>
      <c r="J25" s="99">
        <v>27</v>
      </c>
      <c r="K25" s="99">
        <v>74193</v>
      </c>
      <c r="L25" s="99">
        <v>552239</v>
      </c>
      <c r="M25" s="97">
        <f t="shared" si="4"/>
        <v>7.443276319868451</v>
      </c>
      <c r="N25" s="99">
        <v>1</v>
      </c>
      <c r="O25" s="99">
        <v>371</v>
      </c>
      <c r="P25" s="99">
        <v>1104</v>
      </c>
      <c r="Q25" s="97">
        <f t="shared" si="5"/>
        <v>2.975741239892183</v>
      </c>
      <c r="R25" s="99" t="s">
        <v>912</v>
      </c>
      <c r="S25" s="99" t="s">
        <v>912</v>
      </c>
      <c r="T25" s="99" t="s">
        <v>912</v>
      </c>
      <c r="U25" s="97" t="e">
        <f t="shared" si="6"/>
        <v>#VALUE!</v>
      </c>
    </row>
    <row r="26" spans="1:21" ht="14.25">
      <c r="A26" s="16" t="s">
        <v>50</v>
      </c>
      <c r="B26" s="96">
        <f t="shared" si="1"/>
        <v>84</v>
      </c>
      <c r="C26" s="96">
        <f t="shared" si="1"/>
        <v>138487</v>
      </c>
      <c r="D26" s="96">
        <f t="shared" si="2"/>
        <v>976630</v>
      </c>
      <c r="E26" s="96">
        <f t="shared" si="0"/>
        <v>7.052142078317821</v>
      </c>
      <c r="F26" s="99">
        <v>1</v>
      </c>
      <c r="G26" s="99">
        <v>19706</v>
      </c>
      <c r="H26" s="99">
        <v>235689</v>
      </c>
      <c r="I26" s="97">
        <f t="shared" si="3"/>
        <v>11.960265908860245</v>
      </c>
      <c r="J26" s="99">
        <v>82</v>
      </c>
      <c r="K26" s="99">
        <v>118535</v>
      </c>
      <c r="L26" s="99">
        <v>739585</v>
      </c>
      <c r="M26" s="97">
        <f t="shared" si="4"/>
        <v>6.2393807736111695</v>
      </c>
      <c r="N26" s="99">
        <v>1</v>
      </c>
      <c r="O26" s="99">
        <v>246</v>
      </c>
      <c r="P26" s="99">
        <v>1356</v>
      </c>
      <c r="Q26" s="97">
        <f t="shared" si="5"/>
        <v>5.512195121951219</v>
      </c>
      <c r="R26" s="99" t="s">
        <v>912</v>
      </c>
      <c r="S26" s="99" t="s">
        <v>912</v>
      </c>
      <c r="T26" s="99" t="s">
        <v>912</v>
      </c>
      <c r="U26" s="97" t="e">
        <f t="shared" si="6"/>
        <v>#VALUE!</v>
      </c>
    </row>
    <row r="27" spans="1:21" ht="14.25">
      <c r="A27" s="16" t="s">
        <v>51</v>
      </c>
      <c r="B27" s="96">
        <f t="shared" si="1"/>
        <v>41</v>
      </c>
      <c r="C27" s="96">
        <f t="shared" si="1"/>
        <v>43620</v>
      </c>
      <c r="D27" s="96">
        <f t="shared" si="2"/>
        <v>245686</v>
      </c>
      <c r="E27" s="96">
        <f t="shared" si="0"/>
        <v>5.632416322787712</v>
      </c>
      <c r="F27" s="99" t="s">
        <v>906</v>
      </c>
      <c r="G27" s="99" t="s">
        <v>911</v>
      </c>
      <c r="H27" s="99" t="s">
        <v>912</v>
      </c>
      <c r="I27" s="97" t="e">
        <f t="shared" si="3"/>
        <v>#VALUE!</v>
      </c>
      <c r="J27" s="99">
        <v>41</v>
      </c>
      <c r="K27" s="99">
        <v>43620</v>
      </c>
      <c r="L27" s="99">
        <v>245686</v>
      </c>
      <c r="M27" s="97">
        <f t="shared" si="4"/>
        <v>5.632416322787712</v>
      </c>
      <c r="N27" s="99" t="s">
        <v>912</v>
      </c>
      <c r="O27" s="99" t="s">
        <v>912</v>
      </c>
      <c r="P27" s="99" t="s">
        <v>912</v>
      </c>
      <c r="Q27" s="97" t="e">
        <f t="shared" si="5"/>
        <v>#VALUE!</v>
      </c>
      <c r="R27" s="99" t="s">
        <v>912</v>
      </c>
      <c r="S27" s="99" t="s">
        <v>912</v>
      </c>
      <c r="T27" s="99" t="s">
        <v>912</v>
      </c>
      <c r="U27" s="97" t="e">
        <f t="shared" si="6"/>
        <v>#VALUE!</v>
      </c>
    </row>
    <row r="28" spans="1:21" ht="14.25">
      <c r="A28" s="16" t="s">
        <v>52</v>
      </c>
      <c r="B28" s="96">
        <f t="shared" si="1"/>
        <v>130</v>
      </c>
      <c r="C28" s="96">
        <f t="shared" si="1"/>
        <v>49731</v>
      </c>
      <c r="D28" s="96">
        <f t="shared" si="2"/>
        <v>254201</v>
      </c>
      <c r="E28" s="96">
        <f t="shared" si="0"/>
        <v>5.111519977478836</v>
      </c>
      <c r="F28" s="99">
        <v>10</v>
      </c>
      <c r="G28" s="99">
        <v>5609</v>
      </c>
      <c r="H28" s="99">
        <v>24822</v>
      </c>
      <c r="I28" s="97">
        <f t="shared" si="3"/>
        <v>4.42538776965591</v>
      </c>
      <c r="J28" s="99">
        <v>120</v>
      </c>
      <c r="K28" s="99">
        <v>44122</v>
      </c>
      <c r="L28" s="99">
        <v>229379</v>
      </c>
      <c r="M28" s="97">
        <f t="shared" si="4"/>
        <v>5.198744390553466</v>
      </c>
      <c r="N28" s="99" t="s">
        <v>912</v>
      </c>
      <c r="O28" s="99" t="s">
        <v>912</v>
      </c>
      <c r="P28" s="99" t="s">
        <v>912</v>
      </c>
      <c r="Q28" s="97" t="e">
        <f t="shared" si="5"/>
        <v>#VALUE!</v>
      </c>
      <c r="R28" s="99" t="s">
        <v>912</v>
      </c>
      <c r="S28" s="99" t="s">
        <v>912</v>
      </c>
      <c r="T28" s="99" t="s">
        <v>912</v>
      </c>
      <c r="U28" s="97" t="e">
        <f t="shared" si="6"/>
        <v>#VALUE!</v>
      </c>
    </row>
    <row r="29" spans="1:21" ht="14.25">
      <c r="A29" s="16" t="s">
        <v>53</v>
      </c>
      <c r="B29" s="96">
        <f t="shared" si="1"/>
        <v>19</v>
      </c>
      <c r="C29" s="96">
        <f t="shared" si="1"/>
        <v>126655</v>
      </c>
      <c r="D29" s="96">
        <f t="shared" si="2"/>
        <v>1497676</v>
      </c>
      <c r="E29" s="96">
        <f t="shared" si="0"/>
        <v>11.824847025383917</v>
      </c>
      <c r="F29" s="98">
        <v>5</v>
      </c>
      <c r="G29" s="98">
        <v>47367</v>
      </c>
      <c r="H29" s="98">
        <v>717796</v>
      </c>
      <c r="I29" s="97">
        <f t="shared" si="3"/>
        <v>15.153925728882978</v>
      </c>
      <c r="J29" s="98">
        <v>14</v>
      </c>
      <c r="K29" s="98">
        <v>79288</v>
      </c>
      <c r="L29" s="98">
        <v>779880</v>
      </c>
      <c r="M29" s="97">
        <f t="shared" si="4"/>
        <v>9.836040762788821</v>
      </c>
      <c r="N29" s="98" t="s">
        <v>912</v>
      </c>
      <c r="O29" s="98" t="s">
        <v>912</v>
      </c>
      <c r="P29" s="98" t="s">
        <v>912</v>
      </c>
      <c r="Q29" s="97" t="e">
        <f t="shared" si="5"/>
        <v>#VALUE!</v>
      </c>
      <c r="R29" s="98" t="s">
        <v>912</v>
      </c>
      <c r="S29" s="98" t="s">
        <v>912</v>
      </c>
      <c r="T29" s="98" t="s">
        <v>912</v>
      </c>
      <c r="U29" s="97" t="e">
        <f t="shared" si="6"/>
        <v>#VALUE!</v>
      </c>
    </row>
    <row r="30" spans="1:21" ht="14.25">
      <c r="A30" s="16" t="s">
        <v>54</v>
      </c>
      <c r="B30" s="96">
        <f t="shared" si="1"/>
        <v>271</v>
      </c>
      <c r="C30" s="96">
        <f t="shared" si="1"/>
        <v>204576</v>
      </c>
      <c r="D30" s="96">
        <f t="shared" si="2"/>
        <v>1426261</v>
      </c>
      <c r="E30" s="96">
        <f t="shared" si="0"/>
        <v>6.971790434850618</v>
      </c>
      <c r="F30" s="98">
        <v>6</v>
      </c>
      <c r="G30" s="98">
        <v>3699</v>
      </c>
      <c r="H30" s="98">
        <v>17961</v>
      </c>
      <c r="I30" s="97">
        <f t="shared" si="3"/>
        <v>4.855636658556366</v>
      </c>
      <c r="J30" s="98">
        <v>265</v>
      </c>
      <c r="K30" s="98">
        <v>200877</v>
      </c>
      <c r="L30" s="98">
        <v>1408300</v>
      </c>
      <c r="M30" s="97">
        <f t="shared" si="4"/>
        <v>7.010757826928916</v>
      </c>
      <c r="N30" s="98" t="s">
        <v>912</v>
      </c>
      <c r="O30" s="98" t="s">
        <v>912</v>
      </c>
      <c r="P30" s="98" t="s">
        <v>912</v>
      </c>
      <c r="Q30" s="97" t="e">
        <f t="shared" si="5"/>
        <v>#VALUE!</v>
      </c>
      <c r="R30" s="98" t="s">
        <v>912</v>
      </c>
      <c r="S30" s="98" t="s">
        <v>912</v>
      </c>
      <c r="T30" s="98" t="s">
        <v>912</v>
      </c>
      <c r="U30" s="97" t="e">
        <f t="shared" si="6"/>
        <v>#VALUE!</v>
      </c>
    </row>
    <row r="31" spans="6:21" ht="14.25">
      <c r="F31" s="18">
        <f>SUM(F8:F30)</f>
        <v>222</v>
      </c>
      <c r="G31" s="18">
        <f aca="true" t="shared" si="7" ref="G31:U31">SUM(G8:G30)</f>
        <v>401745</v>
      </c>
      <c r="H31" s="18">
        <f t="shared" si="7"/>
        <v>2680494</v>
      </c>
      <c r="I31" s="18" t="e">
        <f t="shared" si="7"/>
        <v>#VALUE!</v>
      </c>
      <c r="J31" s="18">
        <f t="shared" si="7"/>
        <v>2439</v>
      </c>
      <c r="K31" s="18">
        <f t="shared" si="7"/>
        <v>2165362</v>
      </c>
      <c r="L31" s="18">
        <f t="shared" si="7"/>
        <v>14375695</v>
      </c>
      <c r="M31" s="18">
        <f t="shared" si="7"/>
        <v>136.88283894050474</v>
      </c>
      <c r="N31" s="18">
        <f t="shared" si="7"/>
        <v>66</v>
      </c>
      <c r="O31" s="18">
        <f t="shared" si="7"/>
        <v>50075</v>
      </c>
      <c r="P31" s="18">
        <f t="shared" si="7"/>
        <v>174254</v>
      </c>
      <c r="Q31" s="18" t="e">
        <f t="shared" si="7"/>
        <v>#VALUE!</v>
      </c>
      <c r="R31" s="18">
        <f t="shared" si="7"/>
        <v>34</v>
      </c>
      <c r="S31" s="18">
        <f t="shared" si="7"/>
        <v>8921</v>
      </c>
      <c r="T31" s="18">
        <f>SUM(T8:T30)</f>
        <v>39026</v>
      </c>
      <c r="U31" s="18" t="e">
        <f t="shared" si="7"/>
        <v>#VALUE!</v>
      </c>
    </row>
    <row r="33" spans="2:2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19" ht="14.25">
      <c r="A59" s="2"/>
      <c r="C59" s="3"/>
      <c r="E59" s="2"/>
      <c r="G59" s="2"/>
      <c r="I59" s="2"/>
      <c r="K59" s="2"/>
      <c r="M59" s="2"/>
      <c r="O59" s="2"/>
      <c r="Q59" s="2"/>
      <c r="S59" s="2"/>
    </row>
    <row r="60" spans="5:19" ht="14.25">
      <c r="E60" s="2"/>
      <c r="G60" s="2"/>
      <c r="I60" s="2"/>
      <c r="K60" s="2"/>
      <c r="M60" s="2"/>
      <c r="O60" s="2"/>
      <c r="Q60" s="2"/>
      <c r="S60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</sheetData>
  <mergeCells count="6">
    <mergeCell ref="A3:C3"/>
    <mergeCell ref="S3:T3"/>
    <mergeCell ref="A4:A5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22">
      <selection activeCell="A30" sqref="A30:D30"/>
    </sheetView>
  </sheetViews>
  <sheetFormatPr defaultColWidth="9.00390625" defaultRowHeight="16.5"/>
  <cols>
    <col min="1" max="1" width="7.125" style="10" bestFit="1" customWidth="1"/>
    <col min="2" max="2" width="5.375" style="10" customWidth="1"/>
    <col min="3" max="3" width="8.25390625" style="10" customWidth="1"/>
    <col min="4" max="4" width="8.875" style="10" customWidth="1"/>
    <col min="5" max="5" width="6.50390625" style="10" customWidth="1"/>
    <col min="6" max="6" width="4.75390625" style="10" customWidth="1"/>
    <col min="7" max="7" width="8.125" style="10" customWidth="1"/>
    <col min="8" max="8" width="9.625" style="10" bestFit="1" customWidth="1"/>
    <col min="9" max="9" width="6.875" style="10" customWidth="1"/>
    <col min="10" max="10" width="5.375" style="10" customWidth="1"/>
    <col min="11" max="11" width="7.875" style="10" customWidth="1"/>
    <col min="12" max="12" width="9.625" style="10" bestFit="1" customWidth="1"/>
    <col min="13" max="13" width="6.625" style="10" customWidth="1"/>
    <col min="14" max="14" width="5.25390625" style="10" customWidth="1"/>
    <col min="15" max="15" width="8.00390625" style="10" customWidth="1"/>
    <col min="16" max="16" width="8.125" style="10" customWidth="1"/>
    <col min="17" max="17" width="6.125" style="10" customWidth="1"/>
    <col min="18" max="18" width="5.00390625" style="10" customWidth="1"/>
    <col min="19" max="19" width="8.75390625" style="10" customWidth="1"/>
    <col min="20" max="20" width="8.25390625" style="10" customWidth="1"/>
    <col min="21" max="21" width="6.50390625" style="10" customWidth="1"/>
    <col min="22" max="16384" width="9.00390625" style="10" customWidth="1"/>
  </cols>
  <sheetData>
    <row r="1" spans="1:14" ht="18.75" customHeight="1">
      <c r="A1" s="128" t="s">
        <v>859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1" s="13" customFormat="1" ht="17.25" customHeight="1" thickBot="1">
      <c r="A2" s="122" t="s">
        <v>860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R2" s="126" t="s">
        <v>861</v>
      </c>
      <c r="S2" s="127"/>
      <c r="T2" s="127"/>
      <c r="U2" s="127"/>
    </row>
    <row r="3" spans="1:21" s="12" customFormat="1" ht="16.5" customHeight="1">
      <c r="A3" s="130" t="s">
        <v>862</v>
      </c>
      <c r="B3" s="124" t="s">
        <v>819</v>
      </c>
      <c r="C3" s="124"/>
      <c r="D3" s="124"/>
      <c r="E3" s="124"/>
      <c r="F3" s="124" t="s">
        <v>820</v>
      </c>
      <c r="G3" s="124"/>
      <c r="H3" s="124"/>
      <c r="I3" s="124"/>
      <c r="J3" s="124" t="s">
        <v>863</v>
      </c>
      <c r="K3" s="124"/>
      <c r="L3" s="124"/>
      <c r="M3" s="124"/>
      <c r="N3" s="124" t="s">
        <v>864</v>
      </c>
      <c r="O3" s="124"/>
      <c r="P3" s="124"/>
      <c r="Q3" s="124"/>
      <c r="R3" s="124" t="s">
        <v>823</v>
      </c>
      <c r="S3" s="124"/>
      <c r="T3" s="124"/>
      <c r="U3" s="125"/>
    </row>
    <row r="4" spans="1:21" s="11" customFormat="1" ht="28.5">
      <c r="A4" s="131"/>
      <c r="B4" s="59" t="s">
        <v>865</v>
      </c>
      <c r="C4" s="59" t="s">
        <v>866</v>
      </c>
      <c r="D4" s="59" t="s">
        <v>867</v>
      </c>
      <c r="E4" s="59" t="s">
        <v>868</v>
      </c>
      <c r="F4" s="59" t="s">
        <v>865</v>
      </c>
      <c r="G4" s="59" t="s">
        <v>869</v>
      </c>
      <c r="H4" s="59" t="s">
        <v>867</v>
      </c>
      <c r="I4" s="59" t="s">
        <v>868</v>
      </c>
      <c r="J4" s="59" t="s">
        <v>865</v>
      </c>
      <c r="K4" s="59" t="s">
        <v>869</v>
      </c>
      <c r="L4" s="59" t="s">
        <v>867</v>
      </c>
      <c r="M4" s="59" t="s">
        <v>868</v>
      </c>
      <c r="N4" s="59" t="s">
        <v>865</v>
      </c>
      <c r="O4" s="59" t="s">
        <v>869</v>
      </c>
      <c r="P4" s="59" t="s">
        <v>867</v>
      </c>
      <c r="Q4" s="59" t="s">
        <v>868</v>
      </c>
      <c r="R4" s="59" t="s">
        <v>865</v>
      </c>
      <c r="S4" s="59" t="s">
        <v>866</v>
      </c>
      <c r="T4" s="59" t="s">
        <v>867</v>
      </c>
      <c r="U4" s="60" t="s">
        <v>868</v>
      </c>
    </row>
    <row r="5" spans="1:21" ht="16.5" customHeight="1">
      <c r="A5" s="61" t="s">
        <v>870</v>
      </c>
      <c r="B5" s="62">
        <f>SUM(F5,J5,N5,R5)</f>
        <v>6021</v>
      </c>
      <c r="C5" s="62">
        <f>SUM(G5,K5,O5,S5)</f>
        <v>7362293</v>
      </c>
      <c r="D5" s="62">
        <f>SUM(H5,L5,P5,T5)</f>
        <v>50069166</v>
      </c>
      <c r="E5" s="63">
        <f>SUM(D5)/C5</f>
        <v>6.800757046751603</v>
      </c>
      <c r="F5" s="62">
        <f>SUM('表三-7月'!F6,'表三-8月'!F6,'表三-9月'!F6)</f>
        <v>679</v>
      </c>
      <c r="G5" s="62">
        <f>SUM('表三-7月'!G6,'表三-8月'!G6,'表三-9月'!G6)</f>
        <v>919484</v>
      </c>
      <c r="H5" s="62">
        <f>SUM('表三-7月'!H6,'表三-8月'!H6,'表三-9月'!H6)</f>
        <v>7871115</v>
      </c>
      <c r="I5" s="63">
        <f>SUM(H5)/G5</f>
        <v>8.560361028576898</v>
      </c>
      <c r="J5" s="62">
        <f>SUM('表三-7月'!J6,'表三-8月'!J6,'表三-9月'!J6)</f>
        <v>4954</v>
      </c>
      <c r="K5" s="62">
        <f>SUM('表三-7月'!K6,'表三-8月'!K6,'表三-9月'!K6)</f>
        <v>6263971</v>
      </c>
      <c r="L5" s="62">
        <f>SUM('表三-7月'!L6,'表三-8月'!L6,'表三-9月'!L6)</f>
        <v>41501323</v>
      </c>
      <c r="M5" s="63">
        <f>SUM(L5)/K5</f>
        <v>6.62540152245277</v>
      </c>
      <c r="N5" s="62">
        <f>SUM('表三-7月'!N6,'表三-8月'!N6,'表三-9月'!N6)</f>
        <v>261</v>
      </c>
      <c r="O5" s="62">
        <f>SUM('表三-7月'!O6,'表三-8月'!O6,'表三-9月'!O6)</f>
        <v>148842</v>
      </c>
      <c r="P5" s="62">
        <f>SUM('表三-7月'!P6,'表三-8月'!P6,'表三-9月'!P6)</f>
        <v>566385</v>
      </c>
      <c r="Q5" s="63">
        <f>SUM(P5)/O5</f>
        <v>3.805276736405047</v>
      </c>
      <c r="R5" s="62">
        <f>SUM('表三-7月'!R6,'表三-8月'!R6,'表三-9月'!R6)</f>
        <v>127</v>
      </c>
      <c r="S5" s="62">
        <f>SUM('表三-7月'!S6,'表三-8月'!S6,'表三-9月'!S6)</f>
        <v>29996</v>
      </c>
      <c r="T5" s="62">
        <f>SUM('表三-7月'!T6,'表三-8月'!T6,'表三-9月'!T6)</f>
        <v>130343</v>
      </c>
      <c r="U5" s="64">
        <f>SUM(T5)/S5</f>
        <v>4.345346046139485</v>
      </c>
    </row>
    <row r="6" spans="1:21" ht="16.5" customHeight="1">
      <c r="A6" s="61" t="s">
        <v>871</v>
      </c>
      <c r="B6" s="62">
        <f aca="true" t="shared" si="0" ref="B6:B29">SUM(F6,J6,N6,R6)</f>
        <v>5434</v>
      </c>
      <c r="C6" s="62">
        <f aca="true" t="shared" si="1" ref="C6:C29">SUM(G6,K6,O6,S6)</f>
        <v>5987465</v>
      </c>
      <c r="D6" s="62">
        <f aca="true" t="shared" si="2" ref="D6:D29">SUM(H6,L6,P6,T6)</f>
        <v>37029557</v>
      </c>
      <c r="E6" s="63">
        <f aca="true" t="shared" si="3" ref="E6:E29">SUM(D6)/C6</f>
        <v>6.184513312395145</v>
      </c>
      <c r="F6" s="62">
        <f>SUM('表三-7月'!F7,'表三-8月'!F7,'表三-9月'!F7)</f>
        <v>634</v>
      </c>
      <c r="G6" s="62">
        <f>SUM('表三-7月'!G7,'表三-8月'!G7,'表三-9月'!G7)</f>
        <v>515456</v>
      </c>
      <c r="H6" s="62">
        <f>SUM('表三-7月'!H7,'表三-8月'!H7,'表三-9月'!H7)</f>
        <v>2833341</v>
      </c>
      <c r="I6" s="63">
        <f aca="true" t="shared" si="4" ref="I6:I27">SUM(H6)/G6</f>
        <v>5.4967659703253045</v>
      </c>
      <c r="J6" s="62">
        <f>SUM('表三-7月'!J7,'表三-8月'!J7,'表三-9月'!J7)</f>
        <v>4414</v>
      </c>
      <c r="K6" s="62">
        <f>SUM('表三-7月'!K7,'表三-8月'!K7,'表三-9月'!K7)</f>
        <v>5293793</v>
      </c>
      <c r="L6" s="62">
        <f>SUM('表三-7月'!L7,'表三-8月'!L7,'表三-9月'!L7)</f>
        <v>33501730</v>
      </c>
      <c r="M6" s="63">
        <f aca="true" t="shared" si="5" ref="M6:M29">SUM(L6)/K6</f>
        <v>6.328492632787115</v>
      </c>
      <c r="N6" s="62">
        <f>SUM('表三-7月'!N7,'表三-8月'!N7,'表三-9月'!N7)</f>
        <v>259</v>
      </c>
      <c r="O6" s="62">
        <f>SUM('表三-7月'!O7,'表三-8月'!O7,'表三-9月'!O7)</f>
        <v>148220</v>
      </c>
      <c r="P6" s="62">
        <f>SUM('表三-7月'!P7,'表三-8月'!P7,'表三-9月'!P7)</f>
        <v>564143</v>
      </c>
      <c r="Q6" s="63">
        <f aca="true" t="shared" si="6" ref="Q6:Q27">SUM(P6)/O6</f>
        <v>3.806119282148158</v>
      </c>
      <c r="R6" s="62">
        <f>SUM('表三-7月'!R7,'表三-8月'!R7,'表三-9月'!R7)</f>
        <v>127</v>
      </c>
      <c r="S6" s="62">
        <f>SUM('表三-7月'!S7,'表三-8月'!S7,'表三-9月'!S7)</f>
        <v>29996</v>
      </c>
      <c r="T6" s="62">
        <f>SUM('表三-7月'!T7,'表三-8月'!T7,'表三-9月'!T7)</f>
        <v>130343</v>
      </c>
      <c r="U6" s="64">
        <f aca="true" t="shared" si="7" ref="U6:U27">SUM(T6)/S6</f>
        <v>4.345346046139485</v>
      </c>
    </row>
    <row r="7" spans="1:21" ht="16.5" customHeight="1">
      <c r="A7" s="65" t="s">
        <v>872</v>
      </c>
      <c r="B7" s="62">
        <f t="shared" si="0"/>
        <v>162</v>
      </c>
      <c r="C7" s="62">
        <f t="shared" si="1"/>
        <v>862287</v>
      </c>
      <c r="D7" s="62">
        <f t="shared" si="2"/>
        <v>7245492</v>
      </c>
      <c r="E7" s="63">
        <f t="shared" si="3"/>
        <v>8.40264552289435</v>
      </c>
      <c r="F7" s="62">
        <f>SUM('表三-7月'!F8,'表三-8月'!F8,'表三-9月'!F8)</f>
        <v>16</v>
      </c>
      <c r="G7" s="62">
        <f>SUM('表三-7月'!G8,'表三-8月'!G8,'表三-9月'!G8)</f>
        <v>38424</v>
      </c>
      <c r="H7" s="62">
        <f>SUM('表三-7月'!H8,'表三-8月'!H8,'表三-9月'!H8)</f>
        <v>313422</v>
      </c>
      <c r="I7" s="63">
        <f t="shared" si="4"/>
        <v>8.156933166770768</v>
      </c>
      <c r="J7" s="62">
        <f>SUM('表三-7月'!J8,'表三-8月'!J8,'表三-9月'!J8)</f>
        <v>135</v>
      </c>
      <c r="K7" s="62">
        <f>SUM('表三-7月'!K8,'表三-8月'!K8,'表三-9月'!K8)</f>
        <v>816129</v>
      </c>
      <c r="L7" s="62">
        <f>SUM('表三-7月'!L8,'表三-8月'!L8,'表三-9月'!L8)</f>
        <v>6889927</v>
      </c>
      <c r="M7" s="63">
        <f t="shared" si="5"/>
        <v>8.442203377162189</v>
      </c>
      <c r="N7" s="62">
        <f>SUM('表三-7月'!N8,'表三-8月'!N8,'表三-9月'!N8)</f>
        <v>9</v>
      </c>
      <c r="O7" s="62">
        <f>SUM('表三-7月'!O8,'表三-8月'!O8,'表三-9月'!O8)</f>
        <v>7124</v>
      </c>
      <c r="P7" s="62">
        <f>SUM('表三-7月'!P8,'表三-8月'!P8,'表三-9月'!P8)</f>
        <v>38869</v>
      </c>
      <c r="Q7" s="63">
        <f t="shared" si="6"/>
        <v>5.456064008983717</v>
      </c>
      <c r="R7" s="62">
        <f>SUM('表三-7月'!R8,'表三-8月'!R8,'表三-9月'!R8)</f>
        <v>2</v>
      </c>
      <c r="S7" s="62">
        <f>SUM('表三-7月'!S8,'表三-8月'!S8,'表三-9月'!S8)</f>
        <v>610</v>
      </c>
      <c r="T7" s="62">
        <f>SUM('表三-7月'!T8,'表三-8月'!T8,'表三-9月'!T8)</f>
        <v>3274</v>
      </c>
      <c r="U7" s="64">
        <f t="shared" si="7"/>
        <v>5.367213114754098</v>
      </c>
    </row>
    <row r="8" spans="1:21" ht="16.5" customHeight="1">
      <c r="A8" s="65" t="s">
        <v>873</v>
      </c>
      <c r="B8" s="62">
        <f t="shared" si="0"/>
        <v>196</v>
      </c>
      <c r="C8" s="62">
        <f t="shared" si="1"/>
        <v>101900</v>
      </c>
      <c r="D8" s="62">
        <f t="shared" si="2"/>
        <v>541376</v>
      </c>
      <c r="E8" s="63">
        <f t="shared" si="3"/>
        <v>5.312816486751718</v>
      </c>
      <c r="F8" s="62">
        <f>SUM('表三-7月'!F9,'表三-8月'!F9,'表三-9月'!F9)</f>
        <v>2</v>
      </c>
      <c r="G8" s="66">
        <f>SUM('表三-7月'!G9,'表三-8月'!G9,'表三-9月'!G9)</f>
        <v>759</v>
      </c>
      <c r="H8" s="66">
        <f>SUM('表三-7月'!H9,'表三-8月'!H9,'表三-9月'!H9)</f>
        <v>4156</v>
      </c>
      <c r="I8" s="63">
        <f t="shared" si="4"/>
        <v>5.47562582345191</v>
      </c>
      <c r="J8" s="62">
        <f>SUM('表三-7月'!J9,'表三-8月'!J9,'表三-9月'!J9)</f>
        <v>174</v>
      </c>
      <c r="K8" s="62">
        <f>SUM('表三-7月'!K9,'表三-8月'!K9,'表三-9月'!K9)</f>
        <v>93384</v>
      </c>
      <c r="L8" s="62">
        <f>SUM('表三-7月'!L9,'表三-8月'!L9,'表三-9月'!L9)</f>
        <v>497754</v>
      </c>
      <c r="M8" s="63">
        <f t="shared" si="5"/>
        <v>5.330185042405551</v>
      </c>
      <c r="N8" s="62">
        <f>SUM('表三-7月'!N9,'表三-8月'!N9,'表三-9月'!N9)</f>
        <v>16</v>
      </c>
      <c r="O8" s="62">
        <f>SUM('表三-7月'!O9,'表三-8月'!O9,'表三-9月'!O9)</f>
        <v>7375</v>
      </c>
      <c r="P8" s="62">
        <f>SUM('表三-7月'!P9,'表三-8月'!P9,'表三-9月'!P9)</f>
        <v>37453</v>
      </c>
      <c r="Q8" s="63">
        <f t="shared" si="6"/>
        <v>5.078372881355932</v>
      </c>
      <c r="R8" s="62">
        <f>SUM('表三-7月'!R9,'表三-8月'!R9,'表三-9月'!R9)</f>
        <v>4</v>
      </c>
      <c r="S8" s="62">
        <f>SUM('表三-7月'!S9,'表三-8月'!S9,'表三-9月'!S9)</f>
        <v>382</v>
      </c>
      <c r="T8" s="62">
        <f>SUM('表三-7月'!T9,'表三-8月'!T9,'表三-9月'!T9)</f>
        <v>2013</v>
      </c>
      <c r="U8" s="64">
        <f t="shared" si="7"/>
        <v>5.269633507853404</v>
      </c>
    </row>
    <row r="9" spans="1:21" ht="16.5" customHeight="1">
      <c r="A9" s="65" t="s">
        <v>874</v>
      </c>
      <c r="B9" s="62">
        <f t="shared" si="0"/>
        <v>669</v>
      </c>
      <c r="C9" s="62">
        <f t="shared" si="1"/>
        <v>1175336</v>
      </c>
      <c r="D9" s="62">
        <f t="shared" si="2"/>
        <v>6674837</v>
      </c>
      <c r="E9" s="63">
        <f t="shared" si="3"/>
        <v>5.679088362817101</v>
      </c>
      <c r="F9" s="62">
        <f>SUM('表三-7月'!F10,'表三-8月'!F10,'表三-9月'!F10)</f>
        <v>88</v>
      </c>
      <c r="G9" s="62">
        <f>SUM('表三-7月'!G10,'表三-8月'!G10,'表三-9月'!G10)</f>
        <v>260778</v>
      </c>
      <c r="H9" s="62">
        <f>SUM('表三-7月'!H10,'表三-8月'!H10,'表三-9月'!H10)</f>
        <v>1349412</v>
      </c>
      <c r="I9" s="63">
        <f t="shared" si="4"/>
        <v>5.174562271357247</v>
      </c>
      <c r="J9" s="62">
        <f>SUM('表三-7月'!J10,'表三-8月'!J10,'表三-9月'!J10)</f>
        <v>575</v>
      </c>
      <c r="K9" s="62">
        <f>SUM('表三-7月'!K10,'表三-8月'!K10,'表三-9月'!K10)</f>
        <v>912369</v>
      </c>
      <c r="L9" s="62">
        <f>SUM('表三-7月'!L10,'表三-8月'!L10,'表三-9月'!L10)</f>
        <v>5316265</v>
      </c>
      <c r="M9" s="63">
        <f t="shared" si="5"/>
        <v>5.826880352138224</v>
      </c>
      <c r="N9" s="62">
        <f>SUM('表三-7月'!N10,'表三-8月'!N10,'表三-9月'!N10)</f>
        <v>2</v>
      </c>
      <c r="O9" s="62">
        <f>SUM('表三-7月'!O10,'表三-8月'!O10,'表三-9月'!O10)</f>
        <v>1739</v>
      </c>
      <c r="P9" s="62">
        <f>SUM('表三-7月'!P10,'表三-8月'!P10,'表三-9月'!P10)</f>
        <v>7392</v>
      </c>
      <c r="Q9" s="63">
        <f t="shared" si="6"/>
        <v>4.250718803910293</v>
      </c>
      <c r="R9" s="62">
        <f>SUM('表三-7月'!R10,'表三-8月'!R10,'表三-9月'!R10)</f>
        <v>4</v>
      </c>
      <c r="S9" s="62">
        <f>SUM('表三-7月'!S10,'表三-8月'!S10,'表三-9月'!S10)</f>
        <v>450</v>
      </c>
      <c r="T9" s="62">
        <f>SUM('表三-7月'!T10,'表三-8月'!T10,'表三-9月'!T10)</f>
        <v>1768</v>
      </c>
      <c r="U9" s="64">
        <f t="shared" si="7"/>
        <v>3.928888888888889</v>
      </c>
    </row>
    <row r="10" spans="1:21" ht="16.5" customHeight="1">
      <c r="A10" s="65" t="s">
        <v>875</v>
      </c>
      <c r="B10" s="62">
        <f t="shared" si="0"/>
        <v>326</v>
      </c>
      <c r="C10" s="62">
        <f t="shared" si="1"/>
        <v>384812</v>
      </c>
      <c r="D10" s="62">
        <f t="shared" si="2"/>
        <v>2466647</v>
      </c>
      <c r="E10" s="63">
        <f t="shared" si="3"/>
        <v>6.410005405236843</v>
      </c>
      <c r="F10" s="62">
        <f>SUM('表三-7月'!F11,'表三-8月'!F11,'表三-9月'!F11)</f>
        <v>30</v>
      </c>
      <c r="G10" s="62">
        <f>SUM('表三-7月'!G11,'表三-8月'!G11,'表三-9月'!G11)</f>
        <v>25198</v>
      </c>
      <c r="H10" s="62">
        <f>SUM('表三-7月'!H11,'表三-8月'!H11,'表三-9月'!H11)</f>
        <v>123778</v>
      </c>
      <c r="I10" s="63">
        <f t="shared" si="4"/>
        <v>4.912215255178983</v>
      </c>
      <c r="J10" s="62">
        <f>SUM('表三-7月'!J11,'表三-8月'!J11,'表三-9月'!J11)</f>
        <v>289</v>
      </c>
      <c r="K10" s="62">
        <f>SUM('表三-7月'!K11,'表三-8月'!K11,'表三-9月'!K11)</f>
        <v>358446</v>
      </c>
      <c r="L10" s="62">
        <f>SUM('表三-7月'!L11,'表三-8月'!L11,'表三-9月'!L11)</f>
        <v>2337812</v>
      </c>
      <c r="M10" s="63">
        <f t="shared" si="5"/>
        <v>6.522075849639834</v>
      </c>
      <c r="N10" s="62">
        <f>SUM('表三-7月'!N11,'表三-8月'!N11,'表三-9月'!N11)</f>
        <v>5</v>
      </c>
      <c r="O10" s="62">
        <f>SUM('表三-7月'!O11,'表三-8月'!O11,'表三-9月'!O11)</f>
        <v>926</v>
      </c>
      <c r="P10" s="62">
        <f>SUM('表三-7月'!P11,'表三-8月'!P11,'表三-9月'!P11)</f>
        <v>4066</v>
      </c>
      <c r="Q10" s="63">
        <f t="shared" si="6"/>
        <v>4.390928725701944</v>
      </c>
      <c r="R10" s="62">
        <f>SUM('表三-7月'!R11,'表三-8月'!R11,'表三-9月'!R11)</f>
        <v>2</v>
      </c>
      <c r="S10" s="62">
        <f>SUM('表三-7月'!S11,'表三-8月'!S11,'表三-9月'!S11)</f>
        <v>242</v>
      </c>
      <c r="T10" s="62">
        <f>SUM('表三-7月'!T11,'表三-8月'!T11,'表三-9月'!T11)</f>
        <v>991</v>
      </c>
      <c r="U10" s="64">
        <f t="shared" si="7"/>
        <v>4.095041322314049</v>
      </c>
    </row>
    <row r="11" spans="1:21" ht="16.5" customHeight="1">
      <c r="A11" s="65" t="s">
        <v>876</v>
      </c>
      <c r="B11" s="62">
        <f t="shared" si="0"/>
        <v>306</v>
      </c>
      <c r="C11" s="62">
        <f t="shared" si="1"/>
        <v>143794</v>
      </c>
      <c r="D11" s="62">
        <f t="shared" si="2"/>
        <v>700495</v>
      </c>
      <c r="E11" s="63">
        <f t="shared" si="3"/>
        <v>4.871517587660125</v>
      </c>
      <c r="F11" s="62">
        <f>SUM('表三-7月'!F12,'表三-8月'!F12,'表三-9月'!F12)</f>
        <v>3</v>
      </c>
      <c r="G11" s="62">
        <f>SUM('表三-7月'!G12,'表三-8月'!G12,'表三-9月'!G12)</f>
        <v>8282</v>
      </c>
      <c r="H11" s="62">
        <f>SUM('表三-7月'!H12,'表三-8月'!H12,'表三-9月'!H12)</f>
        <v>40318</v>
      </c>
      <c r="I11" s="63">
        <f t="shared" si="4"/>
        <v>4.868147790388795</v>
      </c>
      <c r="J11" s="62">
        <f>SUM('表三-7月'!J12,'表三-8月'!J12,'表三-9月'!J12)</f>
        <v>248</v>
      </c>
      <c r="K11" s="62">
        <f>SUM('表三-7月'!K12,'表三-8月'!K12,'表三-9月'!K12)</f>
        <v>111953</v>
      </c>
      <c r="L11" s="62">
        <f>SUM('表三-7月'!L12,'表三-8月'!L12,'表三-9月'!L12)</f>
        <v>562444</v>
      </c>
      <c r="M11" s="63">
        <f t="shared" si="5"/>
        <v>5.023929684778434</v>
      </c>
      <c r="N11" s="62">
        <f>SUM('表三-7月'!N12,'表三-8月'!N12,'表三-9月'!N12)</f>
        <v>37</v>
      </c>
      <c r="O11" s="62">
        <f>SUM('表三-7月'!O12,'表三-8月'!O12,'表三-9月'!O12)</f>
        <v>20707</v>
      </c>
      <c r="P11" s="62">
        <f>SUM('表三-7月'!P12,'表三-8月'!P12,'表三-9月'!P12)</f>
        <v>86602</v>
      </c>
      <c r="Q11" s="63">
        <f t="shared" si="6"/>
        <v>4.182257207707538</v>
      </c>
      <c r="R11" s="62">
        <f>SUM('表三-7月'!R12,'表三-8月'!R12,'表三-9月'!R12)</f>
        <v>18</v>
      </c>
      <c r="S11" s="62">
        <f>SUM('表三-7月'!S12,'表三-8月'!S12,'表三-9月'!S12)</f>
        <v>2852</v>
      </c>
      <c r="T11" s="62">
        <f>SUM('表三-7月'!T12,'表三-8月'!T12,'表三-9月'!T12)</f>
        <v>11131</v>
      </c>
      <c r="U11" s="64">
        <f t="shared" si="7"/>
        <v>3.902875175315568</v>
      </c>
    </row>
    <row r="12" spans="1:21" ht="16.5" customHeight="1">
      <c r="A12" s="65" t="s">
        <v>877</v>
      </c>
      <c r="B12" s="62">
        <f t="shared" si="0"/>
        <v>881</v>
      </c>
      <c r="C12" s="62">
        <f t="shared" si="1"/>
        <v>623634</v>
      </c>
      <c r="D12" s="62">
        <f t="shared" si="2"/>
        <v>3866647</v>
      </c>
      <c r="E12" s="63">
        <f t="shared" si="3"/>
        <v>6.200186327236809</v>
      </c>
      <c r="F12" s="62">
        <f>SUM('表三-7月'!F13,'表三-8月'!F13,'表三-9月'!F13)</f>
        <v>113</v>
      </c>
      <c r="G12" s="62">
        <f>SUM('表三-7月'!G13,'表三-8月'!G13,'表三-9月'!G13)</f>
        <v>91204</v>
      </c>
      <c r="H12" s="62">
        <f>SUM('表三-7月'!H13,'表三-8月'!H13,'表三-9月'!H13)</f>
        <v>456901</v>
      </c>
      <c r="I12" s="63">
        <f t="shared" si="4"/>
        <v>5.009659664049822</v>
      </c>
      <c r="J12" s="62">
        <f>SUM('表三-7月'!J13,'表三-8月'!J13,'表三-9月'!J13)</f>
        <v>767</v>
      </c>
      <c r="K12" s="62">
        <f>SUM('表三-7月'!K13,'表三-8月'!K13,'表三-9月'!K13)</f>
        <v>532392</v>
      </c>
      <c r="L12" s="62">
        <f>SUM('表三-7月'!L13,'表三-8月'!L13,'表三-9月'!L13)</f>
        <v>3409557</v>
      </c>
      <c r="M12" s="63">
        <f t="shared" si="5"/>
        <v>6.404222828291935</v>
      </c>
      <c r="N12" s="62">
        <f>SUM('表三-7月'!N13,'表三-8月'!N13,'表三-9月'!N13)</f>
        <v>1</v>
      </c>
      <c r="O12" s="62">
        <f>SUM('表三-7月'!O13,'表三-8月'!O13,'表三-9月'!O13)</f>
        <v>38</v>
      </c>
      <c r="P12" s="62">
        <f>SUM('表三-7月'!P13,'表三-8月'!P13,'表三-9月'!P13)</f>
        <v>189</v>
      </c>
      <c r="Q12" s="63">
        <f t="shared" si="6"/>
        <v>4.973684210526316</v>
      </c>
      <c r="R12" s="62">
        <f>SUM('表三-7月'!R13,'表三-8月'!R13,'表三-9月'!R13)</f>
        <v>0</v>
      </c>
      <c r="S12" s="62">
        <f>SUM('表三-7月'!S13,'表三-8月'!S13,'表三-9月'!S13)</f>
        <v>0</v>
      </c>
      <c r="T12" s="62">
        <f>SUM('表三-7月'!T13,'表三-8月'!T13,'表三-9月'!T13)</f>
        <v>0</v>
      </c>
      <c r="U12" s="64">
        <v>0</v>
      </c>
    </row>
    <row r="13" spans="1:21" ht="16.5" customHeight="1">
      <c r="A13" s="65" t="s">
        <v>878</v>
      </c>
      <c r="B13" s="62">
        <f t="shared" si="0"/>
        <v>391</v>
      </c>
      <c r="C13" s="62">
        <f t="shared" si="1"/>
        <v>240015</v>
      </c>
      <c r="D13" s="62">
        <f t="shared" si="2"/>
        <v>1231885</v>
      </c>
      <c r="E13" s="63">
        <f t="shared" si="3"/>
        <v>5.132533383330209</v>
      </c>
      <c r="F13" s="62">
        <f>SUM('表三-7月'!F14,'表三-8月'!F14,'表三-9月'!F14)</f>
        <v>39</v>
      </c>
      <c r="G13" s="62">
        <f>SUM('表三-7月'!G14,'表三-8月'!G14,'表三-9月'!G14)</f>
        <v>56438</v>
      </c>
      <c r="H13" s="62">
        <f>SUM('表三-7月'!H14,'表三-8月'!H14,'表三-9月'!H14)</f>
        <v>295468</v>
      </c>
      <c r="I13" s="63">
        <f t="shared" si="4"/>
        <v>5.23526701867536</v>
      </c>
      <c r="J13" s="62">
        <f>SUM('表三-7月'!J14,'表三-8月'!J14,'表三-9月'!J14)</f>
        <v>342</v>
      </c>
      <c r="K13" s="62">
        <f>SUM('表三-7月'!K14,'表三-8月'!K14,'表三-9月'!K14)</f>
        <v>178065</v>
      </c>
      <c r="L13" s="62">
        <f>SUM('表三-7月'!L14,'表三-8月'!L14,'表三-9月'!L14)</f>
        <v>912835</v>
      </c>
      <c r="M13" s="63">
        <f t="shared" si="5"/>
        <v>5.12641451155477</v>
      </c>
      <c r="N13" s="62">
        <f>SUM('表三-7月'!N14,'表三-8月'!N14,'表三-9月'!N14)</f>
        <v>10</v>
      </c>
      <c r="O13" s="62">
        <f>SUM('表三-7月'!O14,'表三-8月'!O14,'表三-9月'!O14)</f>
        <v>5512</v>
      </c>
      <c r="P13" s="62">
        <f>SUM('表三-7月'!P14,'表三-8月'!P14,'表三-9月'!P14)</f>
        <v>23582</v>
      </c>
      <c r="Q13" s="63">
        <f t="shared" si="6"/>
        <v>4.278301886792453</v>
      </c>
      <c r="R13" s="62">
        <f>SUM('表三-7月'!R14,'表三-8月'!R14,'表三-9月'!R14)</f>
        <v>0</v>
      </c>
      <c r="S13" s="62">
        <f>SUM('表三-7月'!S14,'表三-8月'!S14,'表三-9月'!S14)</f>
        <v>0</v>
      </c>
      <c r="T13" s="62">
        <f>SUM('表三-7月'!T14,'表三-8月'!T14,'表三-9月'!T14)</f>
        <v>0</v>
      </c>
      <c r="U13" s="64">
        <v>0</v>
      </c>
    </row>
    <row r="14" spans="1:21" ht="16.5" customHeight="1">
      <c r="A14" s="65" t="s">
        <v>879</v>
      </c>
      <c r="B14" s="62">
        <f t="shared" si="0"/>
        <v>218</v>
      </c>
      <c r="C14" s="62">
        <f t="shared" si="1"/>
        <v>86388</v>
      </c>
      <c r="D14" s="62">
        <f t="shared" si="2"/>
        <v>427092</v>
      </c>
      <c r="E14" s="63">
        <f t="shared" si="3"/>
        <v>4.943881094596471</v>
      </c>
      <c r="F14" s="62">
        <f>SUM('表三-7月'!F15,'表三-8月'!F15,'表三-9月'!F15)</f>
        <v>21</v>
      </c>
      <c r="G14" s="62">
        <f>SUM('表三-7月'!G15,'表三-8月'!G15,'表三-9月'!G15)</f>
        <v>28016</v>
      </c>
      <c r="H14" s="62">
        <f>SUM('表三-7月'!H15,'表三-8月'!H15,'表三-9月'!H15)</f>
        <v>139681</v>
      </c>
      <c r="I14" s="63">
        <f t="shared" si="4"/>
        <v>4.985758138206739</v>
      </c>
      <c r="J14" s="62">
        <f>SUM('表三-7月'!J15,'表三-8月'!J15,'表三-9月'!J15)</f>
        <v>183</v>
      </c>
      <c r="K14" s="62">
        <f>SUM('表三-7月'!K15,'表三-8月'!K15,'表三-9月'!K15)</f>
        <v>57515</v>
      </c>
      <c r="L14" s="62">
        <f>SUM('表三-7月'!L15,'表三-8月'!L15,'表三-9月'!L15)</f>
        <v>284363</v>
      </c>
      <c r="M14" s="63">
        <f t="shared" si="5"/>
        <v>4.944153699035034</v>
      </c>
      <c r="N14" s="62">
        <f>SUM('表三-7月'!N15,'表三-8月'!N15,'表三-9月'!N15)</f>
        <v>13</v>
      </c>
      <c r="O14" s="62">
        <f>SUM('表三-7月'!O15,'表三-8月'!O15,'表三-9月'!O15)</f>
        <v>729</v>
      </c>
      <c r="P14" s="62">
        <f>SUM('表三-7月'!P15,'表三-8月'!P15,'表三-9月'!P15)</f>
        <v>2644</v>
      </c>
      <c r="Q14" s="63">
        <f t="shared" si="6"/>
        <v>3.626886145404664</v>
      </c>
      <c r="R14" s="62">
        <f>SUM('表三-7月'!R15,'表三-8月'!R15,'表三-9月'!R15)</f>
        <v>1</v>
      </c>
      <c r="S14" s="62">
        <f>SUM('表三-7月'!S15,'表三-8月'!S15,'表三-9月'!S15)</f>
        <v>128</v>
      </c>
      <c r="T14" s="62">
        <f>SUM('表三-7月'!T15,'表三-8月'!T15,'表三-9月'!T15)</f>
        <v>404</v>
      </c>
      <c r="U14" s="64">
        <f t="shared" si="7"/>
        <v>3.15625</v>
      </c>
    </row>
    <row r="15" spans="1:21" ht="16.5" customHeight="1">
      <c r="A15" s="65" t="s">
        <v>880</v>
      </c>
      <c r="B15" s="62">
        <f t="shared" si="0"/>
        <v>246</v>
      </c>
      <c r="C15" s="62">
        <f t="shared" si="1"/>
        <v>86930</v>
      </c>
      <c r="D15" s="62">
        <f t="shared" si="2"/>
        <v>431191</v>
      </c>
      <c r="E15" s="63">
        <f t="shared" si="3"/>
        <v>4.960209363855976</v>
      </c>
      <c r="F15" s="62">
        <f>SUM('表三-7月'!F16,'表三-8月'!F16,'表三-9月'!F16)</f>
        <v>18</v>
      </c>
      <c r="G15" s="62">
        <f>SUM('表三-7月'!G16,'表三-8月'!G16,'表三-9月'!G16)</f>
        <v>7720</v>
      </c>
      <c r="H15" s="62">
        <f>SUM('表三-7月'!H16,'表三-8月'!H16,'表三-9月'!H16)</f>
        <v>38941</v>
      </c>
      <c r="I15" s="63">
        <f t="shared" si="4"/>
        <v>5.044170984455959</v>
      </c>
      <c r="J15" s="62">
        <f>SUM('表三-7月'!J16,'表三-8月'!J16,'表三-9月'!J16)</f>
        <v>218</v>
      </c>
      <c r="K15" s="62">
        <f>SUM('表三-7月'!K16,'表三-8月'!K16,'表三-9月'!K16)</f>
        <v>76201</v>
      </c>
      <c r="L15" s="62">
        <f>SUM('表三-7月'!L16,'表三-8月'!L16,'表三-9月'!L16)</f>
        <v>381359</v>
      </c>
      <c r="M15" s="63">
        <f t="shared" si="5"/>
        <v>5.00464560832535</v>
      </c>
      <c r="N15" s="62">
        <f>SUM('表三-7月'!N16,'表三-8月'!N16,'表三-9月'!N16)</f>
        <v>5</v>
      </c>
      <c r="O15" s="62">
        <f>SUM('表三-7月'!O16,'表三-8月'!O16,'表三-9月'!O16)</f>
        <v>2114</v>
      </c>
      <c r="P15" s="62">
        <f>SUM('表三-7月'!P16,'表三-8月'!P16,'表三-9月'!P16)</f>
        <v>7404</v>
      </c>
      <c r="Q15" s="63">
        <f t="shared" si="6"/>
        <v>3.5023651844843897</v>
      </c>
      <c r="R15" s="62">
        <f>SUM('表三-7月'!R16,'表三-8月'!R16,'表三-9月'!R16)</f>
        <v>5</v>
      </c>
      <c r="S15" s="62">
        <f>SUM('表三-7月'!S16,'表三-8月'!S16,'表三-9月'!S16)</f>
        <v>895</v>
      </c>
      <c r="T15" s="62">
        <f>SUM('表三-7月'!T16,'表三-8月'!T16,'表三-9月'!T16)</f>
        <v>3487</v>
      </c>
      <c r="U15" s="64">
        <f t="shared" si="7"/>
        <v>3.8960893854748604</v>
      </c>
    </row>
    <row r="16" spans="1:21" ht="16.5" customHeight="1">
      <c r="A16" s="65" t="s">
        <v>881</v>
      </c>
      <c r="B16" s="62">
        <f t="shared" si="0"/>
        <v>165</v>
      </c>
      <c r="C16" s="66">
        <f t="shared" si="1"/>
        <v>185424</v>
      </c>
      <c r="D16" s="66">
        <f t="shared" si="2"/>
        <v>976157</v>
      </c>
      <c r="E16" s="63">
        <f t="shared" si="3"/>
        <v>5.264458753990853</v>
      </c>
      <c r="F16" s="62">
        <f>SUM('表三-7月'!F17,'表三-8月'!F17,'表三-9月'!F17)</f>
        <v>55</v>
      </c>
      <c r="G16" s="62">
        <f>SUM('表三-7月'!G17,'表三-8月'!G17,'表三-9月'!G17)</f>
        <v>41041</v>
      </c>
      <c r="H16" s="62">
        <f>SUM('表三-7月'!H17,'表三-8月'!H17,'表三-9月'!H17)</f>
        <v>199697</v>
      </c>
      <c r="I16" s="63">
        <f t="shared" si="4"/>
        <v>4.865792743841524</v>
      </c>
      <c r="J16" s="62">
        <f>SUM('表三-7月'!J17,'表三-8月'!J17,'表三-9月'!J17)</f>
        <v>89</v>
      </c>
      <c r="K16" s="62">
        <f>SUM('表三-7月'!K17,'表三-8月'!K17,'表三-9月'!K17)</f>
        <v>129203</v>
      </c>
      <c r="L16" s="62">
        <f>SUM('表三-7月'!L17,'表三-8月'!L17,'表三-9月'!L17)</f>
        <v>711022</v>
      </c>
      <c r="M16" s="63">
        <f t="shared" si="5"/>
        <v>5.503138472016904</v>
      </c>
      <c r="N16" s="62">
        <f>SUM('表三-7月'!N17,'表三-8月'!N17,'表三-9月'!N17)</f>
        <v>15</v>
      </c>
      <c r="O16" s="66">
        <f>SUM('表三-7月'!O17,'表三-8月'!O17,'表三-9月'!O17)</f>
        <v>11232</v>
      </c>
      <c r="P16" s="66">
        <f>SUM('表三-7月'!P17,'表三-8月'!P17,'表三-9月'!P17)</f>
        <v>45205</v>
      </c>
      <c r="Q16" s="63">
        <f t="shared" si="6"/>
        <v>4.024661680911681</v>
      </c>
      <c r="R16" s="62">
        <f>SUM('表三-7月'!R17,'表三-8月'!R17,'表三-9月'!R17)</f>
        <v>6</v>
      </c>
      <c r="S16" s="62">
        <f>SUM('表三-7月'!S17,'表三-8月'!S17,'表三-9月'!S17)</f>
        <v>3948</v>
      </c>
      <c r="T16" s="62">
        <f>SUM('表三-7月'!T17,'表三-8月'!T17,'表三-9月'!T17)</f>
        <v>20233</v>
      </c>
      <c r="U16" s="64">
        <f t="shared" si="7"/>
        <v>5.124873353596758</v>
      </c>
    </row>
    <row r="17" spans="1:21" ht="16.5" customHeight="1">
      <c r="A17" s="65" t="s">
        <v>882</v>
      </c>
      <c r="B17" s="62">
        <f t="shared" si="0"/>
        <v>917</v>
      </c>
      <c r="C17" s="62">
        <f t="shared" si="1"/>
        <v>391398</v>
      </c>
      <c r="D17" s="62">
        <f t="shared" si="2"/>
        <v>1849201</v>
      </c>
      <c r="E17" s="63">
        <f t="shared" si="3"/>
        <v>4.72460513339363</v>
      </c>
      <c r="F17" s="62">
        <f>SUM('表三-7月'!F18,'表三-8月'!F18,'表三-9月'!F18)</f>
        <v>20</v>
      </c>
      <c r="G17" s="66">
        <f>SUM('表三-7月'!G18,'表三-8月'!G18,'表三-9月'!G18)</f>
        <v>20355</v>
      </c>
      <c r="H17" s="66">
        <f>SUM('表三-7月'!H18,'表三-8月'!H18,'表三-9月'!H18)</f>
        <v>101770</v>
      </c>
      <c r="I17" s="63">
        <f t="shared" si="4"/>
        <v>4.999754360108081</v>
      </c>
      <c r="J17" s="62">
        <f>SUM('表三-7月'!J18,'表三-8月'!J18,'表三-9月'!J18)</f>
        <v>816</v>
      </c>
      <c r="K17" s="62">
        <f>SUM('表三-7月'!K18,'表三-8月'!K18,'表三-9月'!K18)</f>
        <v>309121</v>
      </c>
      <c r="L17" s="62">
        <f>SUM('表三-7月'!L18,'表三-8月'!L18,'表三-9月'!L18)</f>
        <v>1546127</v>
      </c>
      <c r="M17" s="63">
        <f t="shared" si="5"/>
        <v>5.001688659133478</v>
      </c>
      <c r="N17" s="62">
        <f>SUM('表三-7月'!N18,'表三-8月'!N18,'表三-9月'!N18)</f>
        <v>76</v>
      </c>
      <c r="O17" s="66">
        <f>SUM('表三-7月'!O18,'表三-8月'!O18,'表三-9月'!O18)</f>
        <v>60730</v>
      </c>
      <c r="P17" s="66">
        <f>SUM('表三-7月'!P18,'表三-8月'!P18,'表三-9月'!P18)</f>
        <v>196658</v>
      </c>
      <c r="Q17" s="63">
        <f t="shared" si="6"/>
        <v>3.2382348098139304</v>
      </c>
      <c r="R17" s="62">
        <f>SUM('表三-7月'!R18,'表三-8月'!R18,'表三-9月'!R18)</f>
        <v>5</v>
      </c>
      <c r="S17" s="62">
        <f>SUM('表三-7月'!S18,'表三-8月'!S18,'表三-9月'!S18)</f>
        <v>1192</v>
      </c>
      <c r="T17" s="62">
        <f>SUM('表三-7月'!T18,'表三-8月'!T18,'表三-9月'!T18)</f>
        <v>4646</v>
      </c>
      <c r="U17" s="64">
        <f t="shared" si="7"/>
        <v>3.8976510067114094</v>
      </c>
    </row>
    <row r="18" spans="1:21" ht="16.5" customHeight="1">
      <c r="A18" s="65" t="s">
        <v>883</v>
      </c>
      <c r="B18" s="62">
        <f t="shared" si="0"/>
        <v>974</v>
      </c>
      <c r="C18" s="62">
        <f t="shared" si="1"/>
        <v>463798</v>
      </c>
      <c r="D18" s="62">
        <f t="shared" si="2"/>
        <v>2516235</v>
      </c>
      <c r="E18" s="63">
        <f t="shared" si="3"/>
        <v>5.425282127132933</v>
      </c>
      <c r="F18" s="62">
        <f>SUM('表三-7月'!F19,'表三-8月'!F19,'表三-9月'!F19)</f>
        <v>102</v>
      </c>
      <c r="G18" s="66">
        <f>SUM('表三-7月'!G19,'表三-8月'!G19,'表三-9月'!G19)</f>
        <v>98745</v>
      </c>
      <c r="H18" s="66">
        <f>SUM('表三-7月'!H19,'表三-8月'!H19,'表三-9月'!H19)</f>
        <v>465048</v>
      </c>
      <c r="I18" s="63">
        <f t="shared" si="4"/>
        <v>4.709585295457998</v>
      </c>
      <c r="J18" s="62">
        <f>SUM('表三-7月'!J19,'表三-8月'!J19,'表三-9月'!J19)</f>
        <v>831</v>
      </c>
      <c r="K18" s="62">
        <f>SUM('表三-7月'!K19,'表三-8月'!K19,'表三-9月'!K19)</f>
        <v>344128</v>
      </c>
      <c r="L18" s="62">
        <f>SUM('表三-7月'!L19,'表三-8月'!L19,'表三-9月'!L19)</f>
        <v>1965452</v>
      </c>
      <c r="M18" s="63">
        <f t="shared" si="5"/>
        <v>5.711398084433699</v>
      </c>
      <c r="N18" s="62">
        <f>SUM('表三-7月'!N19,'表三-8月'!N19,'表三-9月'!N19)</f>
        <v>18</v>
      </c>
      <c r="O18" s="62">
        <f>SUM('表三-7月'!O19,'表三-8月'!O19,'表三-9月'!O19)</f>
        <v>12753</v>
      </c>
      <c r="P18" s="62">
        <f>SUM('表三-7月'!P19,'表三-8月'!P19,'表三-9月'!P19)</f>
        <v>47752</v>
      </c>
      <c r="Q18" s="63">
        <f t="shared" si="6"/>
        <v>3.74437387281424</v>
      </c>
      <c r="R18" s="62">
        <f>SUM('表三-7月'!R19,'表三-8月'!R19,'表三-9月'!R19)</f>
        <v>23</v>
      </c>
      <c r="S18" s="62">
        <f>SUM('表三-7月'!S19,'表三-8月'!S19,'表三-9月'!S19)</f>
        <v>8172</v>
      </c>
      <c r="T18" s="62">
        <f>SUM('表三-7月'!T19,'表三-8月'!T19,'表三-9月'!T19)</f>
        <v>37983</v>
      </c>
      <c r="U18" s="64">
        <f t="shared" si="7"/>
        <v>4.6479441997063144</v>
      </c>
    </row>
    <row r="19" spans="1:21" ht="16.5" customHeight="1">
      <c r="A19" s="65" t="s">
        <v>884</v>
      </c>
      <c r="B19" s="62">
        <f t="shared" si="0"/>
        <v>380</v>
      </c>
      <c r="C19" s="62">
        <f t="shared" si="1"/>
        <v>167667</v>
      </c>
      <c r="D19" s="62">
        <f t="shared" si="2"/>
        <v>760933</v>
      </c>
      <c r="E19" s="63">
        <f t="shared" si="3"/>
        <v>4.538358770658507</v>
      </c>
      <c r="F19" s="62">
        <f>SUM('表三-7月'!F20,'表三-8月'!F20,'表三-9月'!F20)</f>
        <v>41</v>
      </c>
      <c r="G19" s="66">
        <f>SUM('表三-7月'!G20,'表三-8月'!G20,'表三-9月'!G20)</f>
        <v>15432</v>
      </c>
      <c r="H19" s="66">
        <f>SUM('表三-7月'!H20,'表三-8月'!H20,'表三-9月'!H20)</f>
        <v>72264</v>
      </c>
      <c r="I19" s="63">
        <f t="shared" si="4"/>
        <v>4.6827371695178845</v>
      </c>
      <c r="J19" s="62">
        <f>SUM('表三-7月'!J20,'表三-8月'!J20,'表三-9月'!J20)</f>
        <v>308</v>
      </c>
      <c r="K19" s="62">
        <f>SUM('表三-7月'!K20,'表三-8月'!K20,'表三-9月'!K20)</f>
        <v>140059</v>
      </c>
      <c r="L19" s="62">
        <f>SUM('表三-7月'!L20,'表三-8月'!L20,'表三-9月'!L20)</f>
        <v>649607</v>
      </c>
      <c r="M19" s="63">
        <f t="shared" si="5"/>
        <v>4.638095374092347</v>
      </c>
      <c r="N19" s="62">
        <f>SUM('表三-7月'!N20,'表三-8月'!N20,'表三-9月'!N20)</f>
        <v>10</v>
      </c>
      <c r="O19" s="62">
        <f>SUM('表三-7月'!O20,'表三-8月'!O20,'表三-9月'!O20)</f>
        <v>7223</v>
      </c>
      <c r="P19" s="62">
        <f>SUM('表三-7月'!P20,'表三-8月'!P20,'表三-9月'!P20)</f>
        <v>20969</v>
      </c>
      <c r="Q19" s="63">
        <f t="shared" si="6"/>
        <v>2.903087359822788</v>
      </c>
      <c r="R19" s="62">
        <f>SUM('表三-7月'!R20,'表三-8月'!R20,'表三-9月'!R20)</f>
        <v>21</v>
      </c>
      <c r="S19" s="62">
        <f>SUM('表三-7月'!S20,'表三-8月'!S20,'表三-9月'!S20)</f>
        <v>4953</v>
      </c>
      <c r="T19" s="62">
        <f>SUM('表三-7月'!T20,'表三-8月'!T20,'表三-9月'!T20)</f>
        <v>18093</v>
      </c>
      <c r="U19" s="64">
        <f t="shared" si="7"/>
        <v>3.6529376135675347</v>
      </c>
    </row>
    <row r="20" spans="1:21" ht="16.5" customHeight="1">
      <c r="A20" s="65" t="s">
        <v>885</v>
      </c>
      <c r="B20" s="62">
        <f t="shared" si="0"/>
        <v>101</v>
      </c>
      <c r="C20" s="62">
        <f t="shared" si="1"/>
        <v>21011</v>
      </c>
      <c r="D20" s="62">
        <f t="shared" si="2"/>
        <v>99715</v>
      </c>
      <c r="E20" s="63">
        <f t="shared" si="3"/>
        <v>4.745847413259721</v>
      </c>
      <c r="F20" s="62">
        <f>SUM('表三-7月'!F21,'表三-8月'!F21,'表三-9月'!F21)</f>
        <v>5</v>
      </c>
      <c r="G20" s="66">
        <f>SUM('表三-7月'!G21,'表三-8月'!G21,'表三-9月'!G21)</f>
        <v>1498</v>
      </c>
      <c r="H20" s="66">
        <f>SUM('表三-7月'!H21,'表三-8月'!H21,'表三-9月'!H21)</f>
        <v>7687</v>
      </c>
      <c r="I20" s="63">
        <f t="shared" si="4"/>
        <v>5.13150867823765</v>
      </c>
      <c r="J20" s="62">
        <f>SUM('表三-7月'!J21,'表三-8月'!J21,'表三-9月'!J21)</f>
        <v>55</v>
      </c>
      <c r="K20" s="62">
        <f>SUM('表三-7月'!K21,'表三-8月'!K21,'表三-9月'!K21)</f>
        <v>12357</v>
      </c>
      <c r="L20" s="62">
        <f>SUM('表三-7月'!L21,'表三-8月'!L21,'表三-9月'!L21)</f>
        <v>64829</v>
      </c>
      <c r="M20" s="63">
        <f t="shared" si="5"/>
        <v>5.2463381079550055</v>
      </c>
      <c r="N20" s="62">
        <f>SUM('表三-7月'!N21,'表三-8月'!N21,'表三-9月'!N21)</f>
        <v>21</v>
      </c>
      <c r="O20" s="62">
        <f>SUM('表三-7月'!O21,'表三-8月'!O21,'表三-9月'!O21)</f>
        <v>3595</v>
      </c>
      <c r="P20" s="62">
        <f>SUM('表三-7月'!P21,'表三-8月'!P21,'表三-9月'!P21)</f>
        <v>11860</v>
      </c>
      <c r="Q20" s="63">
        <f t="shared" si="6"/>
        <v>3.299026425591099</v>
      </c>
      <c r="R20" s="62">
        <f>SUM('表三-7月'!R21,'表三-8月'!R21,'表三-9月'!R21)</f>
        <v>20</v>
      </c>
      <c r="S20" s="62">
        <f>SUM('表三-7月'!S21,'表三-8月'!S21,'表三-9月'!S21)</f>
        <v>3561</v>
      </c>
      <c r="T20" s="62">
        <f>SUM('表三-7月'!T21,'表三-8月'!T21,'表三-9月'!T21)</f>
        <v>15339</v>
      </c>
      <c r="U20" s="64">
        <f t="shared" si="7"/>
        <v>4.307497893850043</v>
      </c>
    </row>
    <row r="21" spans="1:21" ht="16.5" customHeight="1">
      <c r="A21" s="65" t="s">
        <v>886</v>
      </c>
      <c r="B21" s="62">
        <f t="shared" si="0"/>
        <v>333</v>
      </c>
      <c r="C21" s="62">
        <f t="shared" si="1"/>
        <v>95025</v>
      </c>
      <c r="D21" s="62">
        <f t="shared" si="2"/>
        <v>462924</v>
      </c>
      <c r="E21" s="63">
        <f t="shared" si="3"/>
        <v>4.871602209944752</v>
      </c>
      <c r="F21" s="62">
        <f>SUM('表三-7月'!F22,'表三-8月'!F22,'表三-9月'!F22)</f>
        <v>24</v>
      </c>
      <c r="G21" s="66">
        <f>SUM('表三-7月'!G22,'表三-8月'!G22,'表三-9月'!G22)</f>
        <v>17814</v>
      </c>
      <c r="H21" s="66">
        <f>SUM('表三-7月'!H22,'表三-8月'!H22,'表三-9月'!H22)</f>
        <v>87861</v>
      </c>
      <c r="I21" s="63">
        <f t="shared" si="4"/>
        <v>4.932132030986864</v>
      </c>
      <c r="J21" s="62">
        <f>SUM('表三-7月'!J22,'表三-8月'!J22,'表三-9月'!J22)</f>
        <v>306</v>
      </c>
      <c r="K21" s="62">
        <f>SUM('表三-7月'!K22,'表三-8月'!K22,'表三-9月'!K22)</f>
        <v>76901</v>
      </c>
      <c r="L21" s="62">
        <f>SUM('表三-7月'!L22,'表三-8月'!L22,'表三-9月'!L22)</f>
        <v>373976</v>
      </c>
      <c r="M21" s="63">
        <f t="shared" si="5"/>
        <v>4.8630837050233415</v>
      </c>
      <c r="N21" s="62">
        <f>SUM('表三-7月'!N22,'表三-8月'!N22,'表三-9月'!N22)</f>
        <v>3</v>
      </c>
      <c r="O21" s="62">
        <f>SUM('表三-7月'!O22,'表三-8月'!O22,'表三-9月'!O22)</f>
        <v>310</v>
      </c>
      <c r="P21" s="62">
        <f>SUM('表三-7月'!P22,'表三-8月'!P22,'表三-9月'!P22)</f>
        <v>1087</v>
      </c>
      <c r="Q21" s="63">
        <f t="shared" si="6"/>
        <v>3.5064516129032257</v>
      </c>
      <c r="R21" s="62">
        <f>SUM('表三-7月'!R22,'表三-8月'!R22,'表三-9月'!R22)</f>
        <v>0</v>
      </c>
      <c r="S21" s="62">
        <f>SUM('表三-7月'!S22,'表三-8月'!S22,'表三-9月'!S22)</f>
        <v>0</v>
      </c>
      <c r="T21" s="62">
        <f>SUM('表三-7月'!T22,'表三-8月'!T22,'表三-9月'!T22)</f>
        <v>0</v>
      </c>
      <c r="U21" s="64">
        <v>0</v>
      </c>
    </row>
    <row r="22" spans="1:21" ht="16.5" customHeight="1">
      <c r="A22" s="65" t="s">
        <v>887</v>
      </c>
      <c r="B22" s="62">
        <f t="shared" si="0"/>
        <v>58</v>
      </c>
      <c r="C22" s="62">
        <f t="shared" si="1"/>
        <v>21708</v>
      </c>
      <c r="D22" s="62">
        <f t="shared" si="2"/>
        <v>102817</v>
      </c>
      <c r="E22" s="63">
        <f t="shared" si="3"/>
        <v>4.736364473926663</v>
      </c>
      <c r="F22" s="62">
        <f>SUM('表三-7月'!F23,'表三-8月'!F23,'表三-9月'!F23)</f>
        <v>2</v>
      </c>
      <c r="G22" s="62">
        <f>SUM('表三-7月'!G23,'表三-8月'!G23,'表三-9月'!G23)</f>
        <v>4514</v>
      </c>
      <c r="H22" s="62">
        <f>SUM('表三-7月'!H23,'表三-8月'!H23,'表三-9月'!H23)</f>
        <v>18836</v>
      </c>
      <c r="I22" s="63">
        <f t="shared" si="4"/>
        <v>4.172795746566238</v>
      </c>
      <c r="J22" s="62">
        <f>SUM('表三-7月'!J23,'表三-8月'!J23,'表三-9月'!J23)</f>
        <v>42</v>
      </c>
      <c r="K22" s="62">
        <f>SUM('表三-7月'!K23,'表三-8月'!K23,'表三-9月'!K23)</f>
        <v>15221</v>
      </c>
      <c r="L22" s="62">
        <f>SUM('表三-7月'!L23,'表三-8月'!L23,'表三-9月'!L23)</f>
        <v>76232</v>
      </c>
      <c r="M22" s="63">
        <f t="shared" si="5"/>
        <v>5.008343735628408</v>
      </c>
      <c r="N22" s="62">
        <f>SUM('表三-7月'!N23,'表三-8月'!N23,'表三-9月'!N23)</f>
        <v>1</v>
      </c>
      <c r="O22" s="62">
        <f>SUM('表三-7月'!O23,'表三-8月'!O23,'表三-9月'!O23)</f>
        <v>28</v>
      </c>
      <c r="P22" s="62">
        <f>SUM('表三-7月'!P23,'表三-8月'!P23,'表三-9月'!P23)</f>
        <v>99</v>
      </c>
      <c r="Q22" s="63">
        <f t="shared" si="6"/>
        <v>3.5357142857142856</v>
      </c>
      <c r="R22" s="62">
        <f>SUM('表三-7月'!R23,'表三-8月'!R23,'表三-9月'!R23)</f>
        <v>13</v>
      </c>
      <c r="S22" s="62">
        <f>SUM('表三-7月'!S23,'表三-8月'!S23,'表三-9月'!S23)</f>
        <v>1945</v>
      </c>
      <c r="T22" s="62">
        <f>SUM('表三-7月'!T23,'表三-8月'!T23,'表三-9月'!T23)</f>
        <v>7650</v>
      </c>
      <c r="U22" s="64">
        <f t="shared" si="7"/>
        <v>3.9331619537275064</v>
      </c>
    </row>
    <row r="23" spans="1:21" ht="16.5" customHeight="1">
      <c r="A23" s="65" t="s">
        <v>888</v>
      </c>
      <c r="B23" s="62">
        <f t="shared" si="0"/>
        <v>15</v>
      </c>
      <c r="C23" s="62">
        <f t="shared" si="1"/>
        <v>24512</v>
      </c>
      <c r="D23" s="62">
        <f t="shared" si="2"/>
        <v>127621</v>
      </c>
      <c r="E23" s="63">
        <f t="shared" si="3"/>
        <v>5.206470300261096</v>
      </c>
      <c r="F23" s="62">
        <f>SUM('表三-7月'!F24,'表三-8月'!F24,'表三-9月'!F24)</f>
        <v>1</v>
      </c>
      <c r="G23" s="62">
        <f>SUM('表三-7月'!G24,'表三-8月'!G24,'表三-9月'!G24)</f>
        <v>998</v>
      </c>
      <c r="H23" s="62">
        <f>SUM('表三-7月'!H24,'表三-8月'!H24,'表三-9月'!H24)</f>
        <v>4995</v>
      </c>
      <c r="I23" s="63">
        <f t="shared" si="4"/>
        <v>5.00501002004008</v>
      </c>
      <c r="J23" s="62">
        <f>SUM('表三-7月'!J24,'表三-8月'!J24,'表三-9月'!J24)</f>
        <v>13</v>
      </c>
      <c r="K23" s="62">
        <f>SUM('表三-7月'!K24,'表三-8月'!K24,'表三-9月'!K24)</f>
        <v>23236</v>
      </c>
      <c r="L23" s="62">
        <f>SUM('表三-7月'!L24,'表三-8月'!L24,'表三-9月'!L24)</f>
        <v>121236</v>
      </c>
      <c r="M23" s="63">
        <f t="shared" si="5"/>
        <v>5.217593389567912</v>
      </c>
      <c r="N23" s="62">
        <f>SUM('表三-7月'!N24,'表三-8月'!N24,'表三-9月'!N24)</f>
        <v>0</v>
      </c>
      <c r="O23" s="62">
        <f>SUM('表三-7月'!O24,'表三-8月'!O24,'表三-9月'!O24)</f>
        <v>0</v>
      </c>
      <c r="P23" s="62">
        <f>SUM('表三-7月'!P24,'表三-8月'!P24,'表三-9月'!P24)</f>
        <v>0</v>
      </c>
      <c r="Q23" s="63">
        <v>0</v>
      </c>
      <c r="R23" s="62">
        <f>SUM('表三-7月'!R24,'表三-8月'!R24,'表三-9月'!R24)</f>
        <v>1</v>
      </c>
      <c r="S23" s="62">
        <f>SUM('表三-7月'!S24,'表三-8月'!S24,'表三-9月'!S24)</f>
        <v>278</v>
      </c>
      <c r="T23" s="62">
        <f>SUM('表三-7月'!T24,'表三-8月'!T24,'表三-9月'!T24)</f>
        <v>1390</v>
      </c>
      <c r="U23" s="64">
        <f t="shared" si="7"/>
        <v>5</v>
      </c>
    </row>
    <row r="24" spans="1:21" ht="16.5" customHeight="1">
      <c r="A24" s="65" t="s">
        <v>889</v>
      </c>
      <c r="B24" s="62">
        <f t="shared" si="0"/>
        <v>94</v>
      </c>
      <c r="C24" s="62">
        <f t="shared" si="1"/>
        <v>154323</v>
      </c>
      <c r="D24" s="62">
        <f t="shared" si="2"/>
        <v>956822</v>
      </c>
      <c r="E24" s="63">
        <f t="shared" si="3"/>
        <v>6.200125710360737</v>
      </c>
      <c r="F24" s="62">
        <f>SUM('表三-7月'!F25,'表三-8月'!F25,'表三-9月'!F25)</f>
        <v>13</v>
      </c>
      <c r="G24" s="62">
        <f>SUM('表三-7月'!G25,'表三-8月'!G25,'表三-9月'!G25)</f>
        <v>7171</v>
      </c>
      <c r="H24" s="62">
        <f>SUM('表三-7月'!H25,'表三-8月'!H25,'表三-9月'!H25)</f>
        <v>35860</v>
      </c>
      <c r="I24" s="63">
        <f t="shared" si="4"/>
        <v>5.000697252823874</v>
      </c>
      <c r="J24" s="62">
        <f>SUM('表三-7月'!J25,'表三-8月'!J25,'表三-9月'!J25)</f>
        <v>79</v>
      </c>
      <c r="K24" s="62">
        <f>SUM('表三-7月'!K25,'表三-8月'!K25,'表三-9月'!K25)</f>
        <v>146475</v>
      </c>
      <c r="L24" s="62">
        <f>SUM('表三-7月'!L25,'表三-8月'!L25,'表三-9月'!L25)</f>
        <v>918328</v>
      </c>
      <c r="M24" s="63">
        <f t="shared" si="5"/>
        <v>6.269520395972009</v>
      </c>
      <c r="N24" s="62">
        <f>SUM('表三-7月'!N25,'表三-8月'!N25,'表三-9月'!N25)</f>
        <v>1</v>
      </c>
      <c r="O24" s="62">
        <f>SUM('表三-7月'!O25,'表三-8月'!O25,'表三-9月'!O25)</f>
        <v>371</v>
      </c>
      <c r="P24" s="62">
        <f>SUM('表三-7月'!P25,'表三-8月'!P25,'表三-9月'!P25)</f>
        <v>1104</v>
      </c>
      <c r="Q24" s="63">
        <f t="shared" si="6"/>
        <v>2.975741239892183</v>
      </c>
      <c r="R24" s="62">
        <f>SUM('表三-7月'!R25,'表三-8月'!R25,'表三-9月'!R25)</f>
        <v>1</v>
      </c>
      <c r="S24" s="62">
        <f>SUM('表三-7月'!S25,'表三-8月'!S25,'表三-9月'!S25)</f>
        <v>306</v>
      </c>
      <c r="T24" s="62">
        <f>SUM('表三-7月'!T25,'表三-8月'!T25,'表三-9月'!T25)</f>
        <v>1530</v>
      </c>
      <c r="U24" s="64">
        <f t="shared" si="7"/>
        <v>5</v>
      </c>
    </row>
    <row r="25" spans="1:21" ht="16.5" customHeight="1">
      <c r="A25" s="65" t="s">
        <v>890</v>
      </c>
      <c r="B25" s="62">
        <f t="shared" si="0"/>
        <v>286</v>
      </c>
      <c r="C25" s="62">
        <f t="shared" si="1"/>
        <v>712490</v>
      </c>
      <c r="D25" s="62">
        <f t="shared" si="2"/>
        <v>5347670</v>
      </c>
      <c r="E25" s="63">
        <f t="shared" si="3"/>
        <v>7.505607096239947</v>
      </c>
      <c r="F25" s="62">
        <f>SUM('表三-7月'!F26,'表三-8月'!F26,'表三-9月'!F26)</f>
        <v>5</v>
      </c>
      <c r="G25" s="62">
        <f>SUM('表三-7月'!G26,'表三-8月'!G26,'表三-9月'!G26)</f>
        <v>39437</v>
      </c>
      <c r="H25" s="62">
        <f>SUM('表三-7月'!H26,'表三-8月'!H26,'表三-9月'!H26)</f>
        <v>405473</v>
      </c>
      <c r="I25" s="63">
        <f t="shared" si="4"/>
        <v>10.281537642315591</v>
      </c>
      <c r="J25" s="62">
        <f>SUM('表三-7月'!J26,'表三-8月'!J26,'表三-9月'!J26)</f>
        <v>267</v>
      </c>
      <c r="K25" s="62">
        <f>SUM('表三-7月'!K26,'表三-8月'!K26,'表三-9月'!K26)</f>
        <v>667371</v>
      </c>
      <c r="L25" s="62">
        <f>SUM('表三-7月'!L26,'表三-8月'!L26,'表三-9月'!L26)</f>
        <v>4911102</v>
      </c>
      <c r="M25" s="63">
        <f t="shared" si="5"/>
        <v>7.358878345028478</v>
      </c>
      <c r="N25" s="62">
        <f>SUM('表三-7月'!N26,'表三-8月'!N26,'表三-9月'!N26)</f>
        <v>14</v>
      </c>
      <c r="O25" s="62">
        <f>SUM('表三-7月'!O26,'表三-8月'!O26,'表三-9月'!O26)</f>
        <v>5682</v>
      </c>
      <c r="P25" s="62">
        <f>SUM('表三-7月'!P26,'表三-8月'!P26,'表三-9月'!P26)</f>
        <v>31095</v>
      </c>
      <c r="Q25" s="63">
        <f t="shared" si="6"/>
        <v>5.472544878563886</v>
      </c>
      <c r="R25" s="62">
        <f>SUM('表三-7月'!R26,'表三-8月'!R26,'表三-9月'!R26)</f>
        <v>0</v>
      </c>
      <c r="S25" s="62">
        <f>SUM('表三-7月'!S26,'表三-8月'!S26,'表三-9月'!S26)</f>
        <v>0</v>
      </c>
      <c r="T25" s="62">
        <f>SUM('表三-7月'!T26,'表三-8月'!T26,'表三-9月'!T26)</f>
        <v>0</v>
      </c>
      <c r="U25" s="64">
        <v>0</v>
      </c>
    </row>
    <row r="26" spans="1:21" ht="16.5" customHeight="1">
      <c r="A26" s="65" t="s">
        <v>891</v>
      </c>
      <c r="B26" s="62">
        <f t="shared" si="0"/>
        <v>146</v>
      </c>
      <c r="C26" s="62">
        <f t="shared" si="1"/>
        <v>119258</v>
      </c>
      <c r="D26" s="62">
        <f t="shared" si="2"/>
        <v>653775</v>
      </c>
      <c r="E26" s="63">
        <f t="shared" si="3"/>
        <v>5.482022170420433</v>
      </c>
      <c r="F26" s="62">
        <f>SUM('表三-7月'!F27,'表三-8月'!F27,'表三-9月'!F27)</f>
        <v>3</v>
      </c>
      <c r="G26" s="62">
        <f>SUM('表三-7月'!G27,'表三-8月'!G27,'表三-9月'!G27)</f>
        <v>5173</v>
      </c>
      <c r="H26" s="62">
        <f>SUM('表三-7月'!H27,'表三-8月'!H27,'表三-9月'!H27)</f>
        <v>26431</v>
      </c>
      <c r="I26" s="63">
        <f t="shared" si="4"/>
        <v>5.109414266383143</v>
      </c>
      <c r="J26" s="62">
        <f>SUM('表三-7月'!J27,'表三-8月'!J27,'表三-9月'!J27)</f>
        <v>143</v>
      </c>
      <c r="K26" s="62">
        <f>SUM('表三-7月'!K27,'表三-8月'!K27,'表三-9月'!K27)</f>
        <v>114085</v>
      </c>
      <c r="L26" s="62">
        <f>SUM('表三-7月'!L27,'表三-8月'!L27,'表三-9月'!L27)</f>
        <v>627344</v>
      </c>
      <c r="M26" s="63">
        <f t="shared" si="5"/>
        <v>5.498917473813385</v>
      </c>
      <c r="N26" s="62">
        <f>SUM('表三-7月'!N27,'表三-8月'!N27,'表三-9月'!N27)</f>
        <v>0</v>
      </c>
      <c r="O26" s="62">
        <f>SUM('表三-7月'!O27,'表三-8月'!O27,'表三-9月'!O27)</f>
        <v>0</v>
      </c>
      <c r="P26" s="62">
        <f>SUM('表三-7月'!P27,'表三-8月'!P27,'表三-9月'!P27)</f>
        <v>0</v>
      </c>
      <c r="Q26" s="63">
        <v>0</v>
      </c>
      <c r="R26" s="62">
        <f>SUM('表三-7月'!R27,'表三-8月'!R27,'表三-9月'!R27)</f>
        <v>0</v>
      </c>
      <c r="S26" s="62">
        <f>SUM('表三-7月'!S27,'表三-8月'!S27,'表三-9月'!S27)</f>
        <v>0</v>
      </c>
      <c r="T26" s="62">
        <f>SUM('表三-7月'!T27,'表三-8月'!T27,'表三-9月'!T27)</f>
        <v>0</v>
      </c>
      <c r="U26" s="64">
        <v>0</v>
      </c>
    </row>
    <row r="27" spans="1:21" ht="16.5" customHeight="1">
      <c r="A27" s="65" t="s">
        <v>892</v>
      </c>
      <c r="B27" s="62">
        <f t="shared" si="0"/>
        <v>552</v>
      </c>
      <c r="C27" s="62">
        <f t="shared" si="1"/>
        <v>210453</v>
      </c>
      <c r="D27" s="62">
        <f t="shared" si="2"/>
        <v>1087687</v>
      </c>
      <c r="E27" s="63">
        <f t="shared" si="3"/>
        <v>5.168313115042314</v>
      </c>
      <c r="F27" s="62">
        <f>SUM('表三-7月'!F28,'表三-8月'!F28,'表三-9月'!F28)</f>
        <v>33</v>
      </c>
      <c r="G27" s="62">
        <f>SUM('表三-7月'!G28,'表三-8月'!G28,'表三-9月'!G28)</f>
        <v>31157</v>
      </c>
      <c r="H27" s="62">
        <f>SUM('表三-7月'!H28,'表三-8月'!H28,'表三-9月'!H28)</f>
        <v>143004</v>
      </c>
      <c r="I27" s="63">
        <f t="shared" si="4"/>
        <v>4.5897872067272205</v>
      </c>
      <c r="J27" s="62">
        <f>SUM('表三-7月'!J28,'表三-8月'!J28,'表三-9月'!J28)</f>
        <v>516</v>
      </c>
      <c r="K27" s="62">
        <f>SUM('表三-7月'!K28,'表三-8月'!K28,'表三-9月'!K28)</f>
        <v>179182</v>
      </c>
      <c r="L27" s="62">
        <f>SUM('表三-7月'!L28,'表三-8月'!L28,'表三-9月'!L28)</f>
        <v>944159</v>
      </c>
      <c r="M27" s="63">
        <f t="shared" si="5"/>
        <v>5.269273699367124</v>
      </c>
      <c r="N27" s="62">
        <f>SUM('表三-7月'!N28,'表三-8月'!N28,'表三-9月'!N28)</f>
        <v>2</v>
      </c>
      <c r="O27" s="62">
        <f>SUM('表三-7月'!O28,'表三-8月'!O28,'表三-9月'!O28)</f>
        <v>32</v>
      </c>
      <c r="P27" s="62">
        <f>SUM('表三-7月'!P28,'表三-8月'!P28,'表三-9月'!P28)</f>
        <v>113</v>
      </c>
      <c r="Q27" s="63">
        <f t="shared" si="6"/>
        <v>3.53125</v>
      </c>
      <c r="R27" s="62">
        <f>SUM('表三-7月'!R28,'表三-8月'!R28,'表三-9月'!R28)</f>
        <v>1</v>
      </c>
      <c r="S27" s="62">
        <f>SUM('表三-7月'!S28,'表三-8月'!S28,'表三-9月'!S28)</f>
        <v>82</v>
      </c>
      <c r="T27" s="62">
        <f>SUM('表三-7月'!T28,'表三-8月'!T28,'表三-9月'!T28)</f>
        <v>411</v>
      </c>
      <c r="U27" s="64">
        <f t="shared" si="7"/>
        <v>5.012195121951219</v>
      </c>
    </row>
    <row r="28" spans="1:21" ht="16.5" customHeight="1">
      <c r="A28" s="61" t="s">
        <v>893</v>
      </c>
      <c r="B28" s="62">
        <f t="shared" si="0"/>
        <v>92</v>
      </c>
      <c r="C28" s="62">
        <f t="shared" si="1"/>
        <v>1010547</v>
      </c>
      <c r="D28" s="62">
        <f t="shared" si="2"/>
        <v>11404141</v>
      </c>
      <c r="E28" s="63">
        <f t="shared" si="3"/>
        <v>11.285116872347352</v>
      </c>
      <c r="F28" s="62">
        <f>SUM('表三-7月'!F29,'表三-8月'!F29,'表三-9月'!F29)</f>
        <v>22</v>
      </c>
      <c r="G28" s="62">
        <f>SUM('表三-7月'!G29,'表三-8月'!G29,'表三-9月'!G29)</f>
        <v>491856</v>
      </c>
      <c r="H28" s="62">
        <f>SUM('表三-7月'!H29,'表三-8月'!H29,'表三-9月'!H29)</f>
        <v>6398385</v>
      </c>
      <c r="I28" s="63">
        <f>SUM(H28)/G28</f>
        <v>13.008654972186982</v>
      </c>
      <c r="J28" s="62">
        <f>SUM('表三-7月'!J29,'表三-8月'!J29,'表三-9月'!J29)</f>
        <v>70</v>
      </c>
      <c r="K28" s="62">
        <f>SUM('表三-7月'!K29,'表三-8月'!K29,'表三-9月'!K29)</f>
        <v>518691</v>
      </c>
      <c r="L28" s="62">
        <f>SUM('表三-7月'!L29,'表三-8月'!L29,'表三-9月'!L29)</f>
        <v>5005756</v>
      </c>
      <c r="M28" s="63">
        <f t="shared" si="5"/>
        <v>9.650747747695641</v>
      </c>
      <c r="N28" s="62">
        <f>SUM('表三-7月'!N29,'表三-8月'!N29,'表三-9月'!N29)</f>
        <v>0</v>
      </c>
      <c r="O28" s="62">
        <f>SUM('表三-7月'!O29,'表三-8月'!O29,'表三-9月'!O29)</f>
        <v>0</v>
      </c>
      <c r="P28" s="62">
        <f>SUM('表三-7月'!P29,'表三-8月'!P29,'表三-9月'!P29)</f>
        <v>0</v>
      </c>
      <c r="Q28" s="63">
        <v>0</v>
      </c>
      <c r="R28" s="62">
        <f>SUM('表三-7月'!R29,'表三-8月'!R29,'表三-9月'!R29)</f>
        <v>0</v>
      </c>
      <c r="S28" s="62">
        <f>SUM('表三-7月'!S29,'表三-8月'!S29,'表三-9月'!S29)</f>
        <v>0</v>
      </c>
      <c r="T28" s="62">
        <f>SUM('表三-7月'!T29,'表三-8月'!T29,'表三-9月'!T29)</f>
        <v>0</v>
      </c>
      <c r="U28" s="64">
        <v>0</v>
      </c>
    </row>
    <row r="29" spans="1:21" ht="16.5" customHeight="1" thickBot="1">
      <c r="A29" s="67" t="s">
        <v>894</v>
      </c>
      <c r="B29" s="68">
        <f t="shared" si="0"/>
        <v>787</v>
      </c>
      <c r="C29" s="68">
        <f t="shared" si="1"/>
        <v>465891</v>
      </c>
      <c r="D29" s="68">
        <f t="shared" si="2"/>
        <v>3068076</v>
      </c>
      <c r="E29" s="69">
        <f t="shared" si="3"/>
        <v>6.585394437754754</v>
      </c>
      <c r="F29" s="68">
        <f>SUM('表三-7月'!F30,'表三-8月'!F30,'表三-9月'!F30)</f>
        <v>23</v>
      </c>
      <c r="G29" s="68">
        <f>SUM('表三-7月'!G30,'表三-8月'!G30,'表三-9月'!G30)</f>
        <v>13782</v>
      </c>
      <c r="H29" s="68">
        <f>SUM('表三-7月'!H30,'表三-8月'!H30,'表三-9月'!H30)</f>
        <v>71997</v>
      </c>
      <c r="I29" s="69">
        <f>SUM(H29)/G29</f>
        <v>5.223987810187201</v>
      </c>
      <c r="J29" s="68">
        <f>SUM('表三-7月'!J30,'表三-8月'!J30,'表三-9月'!J30)</f>
        <v>762</v>
      </c>
      <c r="K29" s="68">
        <f>SUM('表三-7月'!K30,'表三-8月'!K30,'表三-9月'!K30)</f>
        <v>451487</v>
      </c>
      <c r="L29" s="68">
        <f>SUM('表三-7月'!L30,'表三-8月'!L30,'表三-9月'!L30)</f>
        <v>2993837</v>
      </c>
      <c r="M29" s="69">
        <f t="shared" si="5"/>
        <v>6.631059144560087</v>
      </c>
      <c r="N29" s="68">
        <f>SUM('表三-7月'!N30,'表三-8月'!N30,'表三-9月'!N30)</f>
        <v>2</v>
      </c>
      <c r="O29" s="68">
        <f>SUM('表三-7月'!O30,'表三-8月'!O30,'表三-9月'!O30)</f>
        <v>622</v>
      </c>
      <c r="P29" s="68">
        <f>SUM('表三-7月'!P30,'表三-8月'!P30,'表三-9月'!P30)</f>
        <v>2242</v>
      </c>
      <c r="Q29" s="69">
        <f>SUM(P29)/O29</f>
        <v>3.604501607717042</v>
      </c>
      <c r="R29" s="68">
        <f>SUM('表三-7月'!R30,'表三-8月'!R30,'表三-9月'!R30)</f>
        <v>0</v>
      </c>
      <c r="S29" s="68">
        <f>SUM('表三-7月'!S30,'表三-8月'!S30,'表三-9月'!S30)</f>
        <v>0</v>
      </c>
      <c r="T29" s="68">
        <f>SUM('表三-7月'!T30,'表三-8月'!T30,'表三-9月'!T30)</f>
        <v>0</v>
      </c>
      <c r="U29" s="70">
        <v>0</v>
      </c>
    </row>
    <row r="30" spans="1:4" ht="12.75">
      <c r="A30" s="120" t="s">
        <v>895</v>
      </c>
      <c r="B30" s="121"/>
      <c r="C30" s="121"/>
      <c r="D30" s="121"/>
    </row>
    <row r="31" spans="1:4" ht="12.75">
      <c r="A31" s="122" t="s">
        <v>896</v>
      </c>
      <c r="B31" s="123"/>
      <c r="C31" s="123"/>
      <c r="D31" s="123"/>
    </row>
    <row r="32" spans="1:21" ht="12.75">
      <c r="A32" s="122" t="s">
        <v>897</v>
      </c>
      <c r="B32" s="123"/>
      <c r="C32" s="123"/>
      <c r="D32" s="1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122" t="s">
        <v>898</v>
      </c>
      <c r="B33" s="123"/>
      <c r="C33" s="123"/>
      <c r="D33" s="12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19" ht="12.75">
      <c r="A57" s="14"/>
      <c r="C57" s="15"/>
      <c r="I57" s="14"/>
      <c r="K57" s="14"/>
      <c r="M57" s="14"/>
      <c r="O57" s="14"/>
      <c r="Q57" s="14"/>
      <c r="S57" s="14"/>
    </row>
    <row r="58" spans="1:19" ht="12.75">
      <c r="A58" s="14"/>
      <c r="C58" s="15"/>
      <c r="E58" s="14"/>
      <c r="G58" s="14"/>
      <c r="I58" s="14"/>
      <c r="K58" s="14"/>
      <c r="M58" s="14"/>
      <c r="O58" s="14"/>
      <c r="Q58" s="14"/>
      <c r="S58" s="14"/>
    </row>
    <row r="59" spans="5:19" ht="12.75">
      <c r="E59" s="14"/>
      <c r="G59" s="14"/>
      <c r="I59" s="14"/>
      <c r="K59" s="14"/>
      <c r="M59" s="14"/>
      <c r="O59" s="14"/>
      <c r="Q59" s="14"/>
      <c r="S59" s="14"/>
    </row>
    <row r="60" spans="5:19" ht="12.75">
      <c r="E60" s="14"/>
      <c r="G60" s="14"/>
      <c r="I60" s="14"/>
      <c r="K60" s="14"/>
      <c r="M60" s="14"/>
      <c r="O60" s="14"/>
      <c r="Q60" s="14"/>
      <c r="S60" s="14"/>
    </row>
    <row r="61" spans="5:19" ht="12.75">
      <c r="E61" s="14"/>
      <c r="G61" s="14"/>
      <c r="I61" s="14"/>
      <c r="K61" s="14"/>
      <c r="M61" s="14"/>
      <c r="O61" s="14"/>
      <c r="Q61" s="14"/>
      <c r="S61" s="14"/>
    </row>
    <row r="62" spans="5:19" ht="12.75">
      <c r="E62" s="14"/>
      <c r="G62" s="14"/>
      <c r="I62" s="14"/>
      <c r="K62" s="14"/>
      <c r="M62" s="14"/>
      <c r="O62" s="14"/>
      <c r="Q62" s="14"/>
      <c r="S62" s="14"/>
    </row>
    <row r="63" spans="5:19" ht="12.75">
      <c r="E63" s="14"/>
      <c r="G63" s="14"/>
      <c r="I63" s="14"/>
      <c r="K63" s="14"/>
      <c r="M63" s="14"/>
      <c r="O63" s="14"/>
      <c r="Q63" s="14"/>
      <c r="S63" s="14"/>
    </row>
    <row r="64" spans="5:19" ht="12.75">
      <c r="E64" s="14"/>
      <c r="G64" s="14"/>
      <c r="I64" s="14"/>
      <c r="K64" s="14"/>
      <c r="M64" s="14"/>
      <c r="O64" s="14"/>
      <c r="Q64" s="14"/>
      <c r="S64" s="14"/>
    </row>
    <row r="65" spans="5:19" ht="12.75">
      <c r="E65" s="14"/>
      <c r="G65" s="14"/>
      <c r="I65" s="14"/>
      <c r="K65" s="14"/>
      <c r="M65" s="14"/>
      <c r="O65" s="14"/>
      <c r="Q65" s="14"/>
      <c r="S65" s="14"/>
    </row>
    <row r="66" spans="5:19" ht="12.75">
      <c r="E66" s="14"/>
      <c r="G66" s="14"/>
      <c r="I66" s="14"/>
      <c r="K66" s="14"/>
      <c r="M66" s="14"/>
      <c r="O66" s="14"/>
      <c r="Q66" s="14"/>
      <c r="S66" s="14"/>
    </row>
    <row r="67" spans="5:19" ht="12.75">
      <c r="E67" s="14"/>
      <c r="G67" s="14"/>
      <c r="I67" s="14"/>
      <c r="K67" s="14"/>
      <c r="M67" s="14"/>
      <c r="O67" s="14"/>
      <c r="Q67" s="14"/>
      <c r="S67" s="14"/>
    </row>
    <row r="68" spans="5:19" ht="12.75">
      <c r="E68" s="14"/>
      <c r="G68" s="14"/>
      <c r="I68" s="14"/>
      <c r="K68" s="14"/>
      <c r="M68" s="14"/>
      <c r="O68" s="14"/>
      <c r="Q68" s="14"/>
      <c r="S68" s="14"/>
    </row>
    <row r="69" spans="5:19" ht="12.75">
      <c r="E69" s="14"/>
      <c r="G69" s="14"/>
      <c r="I69" s="14"/>
      <c r="K69" s="14"/>
      <c r="M69" s="14"/>
      <c r="O69" s="14"/>
      <c r="Q69" s="14"/>
      <c r="S69" s="14"/>
    </row>
    <row r="70" spans="5:19" ht="12.75">
      <c r="E70" s="14"/>
      <c r="G70" s="14"/>
      <c r="I70" s="14"/>
      <c r="K70" s="14"/>
      <c r="M70" s="14"/>
      <c r="O70" s="14"/>
      <c r="Q70" s="14"/>
      <c r="S70" s="14"/>
    </row>
    <row r="71" spans="5:19" ht="12.75">
      <c r="E71" s="14"/>
      <c r="G71" s="14"/>
      <c r="I71" s="14"/>
      <c r="K71" s="14"/>
      <c r="M71" s="14"/>
      <c r="O71" s="14"/>
      <c r="Q71" s="14"/>
      <c r="S71" s="14"/>
    </row>
    <row r="72" spans="5:19" ht="12.75">
      <c r="E72" s="14"/>
      <c r="G72" s="14"/>
      <c r="I72" s="14"/>
      <c r="K72" s="14"/>
      <c r="M72" s="14"/>
      <c r="O72" s="14"/>
      <c r="Q72" s="14"/>
      <c r="S72" s="14"/>
    </row>
    <row r="73" spans="5:19" ht="12.75">
      <c r="E73" s="14"/>
      <c r="G73" s="14"/>
      <c r="I73" s="14"/>
      <c r="K73" s="14"/>
      <c r="M73" s="14"/>
      <c r="O73" s="14"/>
      <c r="Q73" s="14"/>
      <c r="S73" s="14"/>
    </row>
    <row r="74" spans="5:19" ht="12.75">
      <c r="E74" s="14"/>
      <c r="G74" s="14"/>
      <c r="I74" s="14"/>
      <c r="K74" s="14"/>
      <c r="M74" s="14"/>
      <c r="O74" s="14"/>
      <c r="Q74" s="14"/>
      <c r="S74" s="14"/>
    </row>
    <row r="75" spans="5:19" ht="12.75">
      <c r="E75" s="14"/>
      <c r="G75" s="14"/>
      <c r="I75" s="14"/>
      <c r="K75" s="14"/>
      <c r="M75" s="14"/>
      <c r="O75" s="14"/>
      <c r="Q75" s="14"/>
      <c r="S75" s="14"/>
    </row>
    <row r="76" spans="5:19" ht="12.75">
      <c r="E76" s="14"/>
      <c r="G76" s="14"/>
      <c r="I76" s="14"/>
      <c r="K76" s="14"/>
      <c r="M76" s="14"/>
      <c r="O76" s="14"/>
      <c r="Q76" s="14"/>
      <c r="S76" s="14"/>
    </row>
    <row r="77" spans="5:19" ht="12.75">
      <c r="E77" s="14"/>
      <c r="G77" s="14"/>
      <c r="I77" s="14"/>
      <c r="K77" s="14"/>
      <c r="M77" s="14"/>
      <c r="O77" s="14"/>
      <c r="Q77" s="14"/>
      <c r="S77" s="14"/>
    </row>
    <row r="78" spans="5:19" ht="12.75">
      <c r="E78" s="14"/>
      <c r="G78" s="14"/>
      <c r="I78" s="14"/>
      <c r="K78" s="14"/>
      <c r="M78" s="14"/>
      <c r="O78" s="14"/>
      <c r="Q78" s="14"/>
      <c r="S78" s="14"/>
    </row>
    <row r="79" spans="5:19" ht="12.75">
      <c r="E79" s="14"/>
      <c r="G79" s="14"/>
      <c r="I79" s="14"/>
      <c r="K79" s="14"/>
      <c r="M79" s="14"/>
      <c r="O79" s="14"/>
      <c r="Q79" s="14"/>
      <c r="S79" s="14"/>
    </row>
    <row r="80" spans="5:19" ht="12.75">
      <c r="E80" s="14"/>
      <c r="G80" s="14"/>
      <c r="I80" s="14"/>
      <c r="K80" s="14"/>
      <c r="M80" s="14"/>
      <c r="O80" s="14"/>
      <c r="Q80" s="14"/>
      <c r="S80" s="14"/>
    </row>
  </sheetData>
  <mergeCells count="13">
    <mergeCell ref="R3:U3"/>
    <mergeCell ref="R2:U2"/>
    <mergeCell ref="A1:N1"/>
    <mergeCell ref="A2:O2"/>
    <mergeCell ref="A3:A4"/>
    <mergeCell ref="B3:E3"/>
    <mergeCell ref="F3:I3"/>
    <mergeCell ref="J3:M3"/>
    <mergeCell ref="N3:Q3"/>
    <mergeCell ref="A30:D30"/>
    <mergeCell ref="A31:D31"/>
    <mergeCell ref="A32:D32"/>
    <mergeCell ref="A33:D33"/>
  </mergeCells>
  <printOptions/>
  <pageMargins left="0.56" right="0.24" top="0.79" bottom="0.22" header="0.37" footer="0.51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9"/>
  <sheetViews>
    <sheetView zoomScale="90" zoomScaleNormal="90" workbookViewId="0" topLeftCell="A3">
      <pane xSplit="1" ySplit="4" topLeftCell="H10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2" sqref="A2:O2"/>
    </sheetView>
  </sheetViews>
  <sheetFormatPr defaultColWidth="9.00390625" defaultRowHeight="16.5"/>
  <cols>
    <col min="1" max="1" width="16.25390625" style="1" customWidth="1"/>
    <col min="2" max="2" width="5.625" style="1" customWidth="1"/>
    <col min="3" max="3" width="9.125" style="1" customWidth="1"/>
    <col min="4" max="4" width="8.625" style="1" customWidth="1"/>
    <col min="5" max="5" width="5.50390625" style="1" customWidth="1"/>
    <col min="6" max="6" width="6.00390625" style="1" customWidth="1"/>
    <col min="7" max="7" width="9.50390625" style="1" customWidth="1"/>
    <col min="8" max="8" width="10.00390625" style="1" customWidth="1"/>
    <col min="9" max="9" width="8.25390625" style="1" customWidth="1"/>
    <col min="10" max="10" width="6.875" style="1" customWidth="1"/>
    <col min="11" max="11" width="10.50390625" style="1" customWidth="1"/>
    <col min="12" max="12" width="12.25390625" style="1" customWidth="1"/>
    <col min="13" max="13" width="6.25390625" style="1" customWidth="1"/>
    <col min="14" max="14" width="5.625" style="1" customWidth="1"/>
    <col min="15" max="15" width="8.625" style="1" customWidth="1"/>
    <col min="16" max="16" width="10.00390625" style="1" customWidth="1"/>
    <col min="17" max="17" width="15.125" style="1" customWidth="1"/>
    <col min="18" max="18" width="5.00390625" style="1" customWidth="1"/>
    <col min="19" max="20" width="8.00390625" style="1" customWidth="1"/>
    <col min="21" max="21" width="7.875" style="1" customWidth="1"/>
    <col min="22" max="16384" width="9.00390625" style="1" customWidth="1"/>
  </cols>
  <sheetData>
    <row r="1" ht="14.25">
      <c r="A1" s="1" t="s">
        <v>913</v>
      </c>
    </row>
    <row r="3" spans="1:20" ht="15" thickBot="1">
      <c r="A3" s="106" t="s">
        <v>923</v>
      </c>
      <c r="B3" s="106"/>
      <c r="C3" s="106"/>
      <c r="S3" s="107" t="s">
        <v>461</v>
      </c>
      <c r="T3" s="107"/>
    </row>
    <row r="4" spans="1:21" s="4" customFormat="1" ht="16.5" customHeight="1" thickBot="1">
      <c r="A4" s="132" t="s">
        <v>458</v>
      </c>
      <c r="B4" s="134" t="s">
        <v>55</v>
      </c>
      <c r="C4" s="134"/>
      <c r="D4" s="134"/>
      <c r="E4" s="134"/>
      <c r="F4" s="134" t="s">
        <v>56</v>
      </c>
      <c r="G4" s="134"/>
      <c r="H4" s="134"/>
      <c r="I4" s="134"/>
      <c r="J4" s="134" t="s">
        <v>57</v>
      </c>
      <c r="K4" s="134"/>
      <c r="L4" s="134"/>
      <c r="M4" s="134"/>
      <c r="N4" s="134" t="s">
        <v>58</v>
      </c>
      <c r="O4" s="134"/>
      <c r="P4" s="134"/>
      <c r="Q4" s="134"/>
      <c r="R4" s="134" t="s">
        <v>59</v>
      </c>
      <c r="S4" s="134"/>
      <c r="T4" s="134"/>
      <c r="U4" s="134"/>
    </row>
    <row r="5" spans="1:21" s="7" customFormat="1" ht="29.25" thickBot="1">
      <c r="A5" s="133"/>
      <c r="B5" s="71" t="s">
        <v>30</v>
      </c>
      <c r="C5" s="71" t="s">
        <v>73</v>
      </c>
      <c r="D5" s="71" t="s">
        <v>31</v>
      </c>
      <c r="E5" s="71" t="s">
        <v>74</v>
      </c>
      <c r="F5" s="71" t="s">
        <v>30</v>
      </c>
      <c r="G5" s="71" t="s">
        <v>73</v>
      </c>
      <c r="H5" s="71" t="s">
        <v>31</v>
      </c>
      <c r="I5" s="71" t="s">
        <v>74</v>
      </c>
      <c r="J5" s="71" t="s">
        <v>30</v>
      </c>
      <c r="K5" s="71" t="s">
        <v>73</v>
      </c>
      <c r="L5" s="71" t="s">
        <v>31</v>
      </c>
      <c r="M5" s="71" t="s">
        <v>74</v>
      </c>
      <c r="N5" s="71" t="s">
        <v>30</v>
      </c>
      <c r="O5" s="71" t="s">
        <v>73</v>
      </c>
      <c r="P5" s="71" t="s">
        <v>31</v>
      </c>
      <c r="Q5" s="71" t="s">
        <v>74</v>
      </c>
      <c r="R5" s="71" t="s">
        <v>30</v>
      </c>
      <c r="S5" s="71" t="s">
        <v>73</v>
      </c>
      <c r="T5" s="71" t="s">
        <v>31</v>
      </c>
      <c r="U5" s="71" t="s">
        <v>74</v>
      </c>
    </row>
    <row r="6" spans="1:21" ht="15" thickBot="1">
      <c r="A6" s="72" t="s">
        <v>459</v>
      </c>
      <c r="B6" s="73">
        <f>SUM(F6,J6,N6,R6)</f>
        <v>2972</v>
      </c>
      <c r="C6" s="73">
        <f>SUM(G6,K6,O6,S6)</f>
        <v>2891153</v>
      </c>
      <c r="D6" s="73">
        <f>SUM(H6,L6,P6,T6)</f>
        <v>7513058</v>
      </c>
      <c r="E6" s="74">
        <f aca="true" t="shared" si="0" ref="E6:E30">SUM(D6)/C6</f>
        <v>2.598637291073838</v>
      </c>
      <c r="F6" s="100">
        <v>259</v>
      </c>
      <c r="G6" s="100">
        <v>567462</v>
      </c>
      <c r="H6" s="100">
        <v>5064153</v>
      </c>
      <c r="I6" s="74">
        <f>SUM(H6)/G6</f>
        <v>8.924215189739577</v>
      </c>
      <c r="J6" s="100">
        <v>2552</v>
      </c>
      <c r="K6" s="100">
        <v>2264293</v>
      </c>
      <c r="L6" s="100">
        <v>2331895</v>
      </c>
      <c r="M6" s="74">
        <f>SUM(L6)/K6</f>
        <v>1.0298556768050777</v>
      </c>
      <c r="N6" s="100">
        <v>118</v>
      </c>
      <c r="O6" s="100">
        <v>50505</v>
      </c>
      <c r="P6" s="100">
        <v>84124</v>
      </c>
      <c r="Q6" s="74">
        <f>SUM(P6)/O6</f>
        <v>1.6656568656568655</v>
      </c>
      <c r="R6" s="100">
        <v>43</v>
      </c>
      <c r="S6" s="100">
        <v>8893</v>
      </c>
      <c r="T6" s="100">
        <v>32886</v>
      </c>
      <c r="U6" s="74">
        <f>SUM(T6)/S6</f>
        <v>3.69796469133026</v>
      </c>
    </row>
    <row r="7" spans="1:21" ht="15" thickBot="1">
      <c r="A7" s="72" t="s">
        <v>32</v>
      </c>
      <c r="B7" s="73">
        <f aca="true" t="shared" si="1" ref="B7:D30">SUM(F7,J7,N7,R7)</f>
        <v>2685</v>
      </c>
      <c r="C7" s="73">
        <f t="shared" si="1"/>
        <v>2334188</v>
      </c>
      <c r="D7" s="73">
        <f t="shared" si="1"/>
        <v>5062062</v>
      </c>
      <c r="E7" s="74">
        <f t="shared" si="0"/>
        <v>2.168660793389393</v>
      </c>
      <c r="F7" s="100">
        <v>237</v>
      </c>
      <c r="G7" s="100">
        <v>421193</v>
      </c>
      <c r="H7" s="100">
        <v>2910800</v>
      </c>
      <c r="I7" s="74">
        <f aca="true" t="shared" si="2" ref="I7:I30">SUM(H7)/G7</f>
        <v>6.910846096682518</v>
      </c>
      <c r="J7" s="100">
        <v>2290</v>
      </c>
      <c r="K7" s="100">
        <v>1879250</v>
      </c>
      <c r="L7" s="100">
        <v>2035370</v>
      </c>
      <c r="M7" s="74">
        <f aca="true" t="shared" si="3" ref="M7:M30">SUM(L7)/K7</f>
        <v>1.0830756950911269</v>
      </c>
      <c r="N7" s="100">
        <v>116</v>
      </c>
      <c r="O7" s="100">
        <v>24885</v>
      </c>
      <c r="P7" s="100">
        <v>83665</v>
      </c>
      <c r="Q7" s="74">
        <f aca="true" t="shared" si="4" ref="Q7:Q30">SUM(P7)/O7</f>
        <v>3.3620655013060077</v>
      </c>
      <c r="R7" s="100">
        <v>42</v>
      </c>
      <c r="S7" s="100">
        <v>8860</v>
      </c>
      <c r="T7" s="100">
        <v>32227</v>
      </c>
      <c r="U7" s="74">
        <f aca="true" t="shared" si="5" ref="U7:U30">SUM(T7)/S7</f>
        <v>3.637358916478555</v>
      </c>
    </row>
    <row r="8" spans="1:21" ht="15" thickBot="1">
      <c r="A8" s="72" t="s">
        <v>33</v>
      </c>
      <c r="B8" s="73">
        <f t="shared" si="1"/>
        <v>65</v>
      </c>
      <c r="C8" s="73">
        <f>SUM(G8,K8,O8,S8)</f>
        <v>261325</v>
      </c>
      <c r="D8" s="73">
        <f t="shared" si="1"/>
        <v>496454</v>
      </c>
      <c r="E8" s="74">
        <f t="shared" si="0"/>
        <v>1.8997570075576389</v>
      </c>
      <c r="F8" s="101">
        <v>7</v>
      </c>
      <c r="G8" s="101">
        <v>26029</v>
      </c>
      <c r="H8" s="101">
        <v>221902</v>
      </c>
      <c r="I8" s="74">
        <f t="shared" si="2"/>
        <v>8.525183449229706</v>
      </c>
      <c r="J8" s="101">
        <v>53</v>
      </c>
      <c r="K8" s="101">
        <v>235006</v>
      </c>
      <c r="L8" s="101">
        <v>271614</v>
      </c>
      <c r="M8" s="74">
        <f t="shared" si="3"/>
        <v>1.1557747461766934</v>
      </c>
      <c r="N8" s="101">
        <v>5</v>
      </c>
      <c r="O8" s="101">
        <v>290</v>
      </c>
      <c r="P8" s="101">
        <v>2938</v>
      </c>
      <c r="Q8" s="74">
        <f t="shared" si="4"/>
        <v>10.13103448275862</v>
      </c>
      <c r="R8" s="101" t="s">
        <v>912</v>
      </c>
      <c r="S8" s="101" t="s">
        <v>912</v>
      </c>
      <c r="T8" s="101" t="s">
        <v>912</v>
      </c>
      <c r="U8" s="74" t="e">
        <f t="shared" si="5"/>
        <v>#VALUE!</v>
      </c>
    </row>
    <row r="9" spans="1:21" ht="15" thickBot="1">
      <c r="A9" s="72" t="s">
        <v>34</v>
      </c>
      <c r="B9" s="73">
        <f t="shared" si="1"/>
        <v>88</v>
      </c>
      <c r="C9" s="73">
        <f t="shared" si="1"/>
        <v>42087</v>
      </c>
      <c r="D9" s="73">
        <f t="shared" si="1"/>
        <v>164919</v>
      </c>
      <c r="E9" s="74">
        <f t="shared" si="0"/>
        <v>3.9185259106137287</v>
      </c>
      <c r="F9" s="101">
        <v>23</v>
      </c>
      <c r="G9" s="101">
        <v>27100</v>
      </c>
      <c r="H9" s="101">
        <v>137509</v>
      </c>
      <c r="I9" s="74">
        <f t="shared" si="2"/>
        <v>5.074132841328414</v>
      </c>
      <c r="J9" s="101">
        <v>59</v>
      </c>
      <c r="K9" s="101">
        <v>13717</v>
      </c>
      <c r="L9" s="101">
        <v>25122</v>
      </c>
      <c r="M9" s="74">
        <f t="shared" si="3"/>
        <v>1.8314500255157833</v>
      </c>
      <c r="N9" s="101">
        <v>6</v>
      </c>
      <c r="O9" s="101">
        <v>1270</v>
      </c>
      <c r="P9" s="101">
        <v>2288</v>
      </c>
      <c r="Q9" s="74">
        <f t="shared" si="4"/>
        <v>1.8015748031496064</v>
      </c>
      <c r="R9" s="101" t="s">
        <v>912</v>
      </c>
      <c r="S9" s="101" t="s">
        <v>912</v>
      </c>
      <c r="T9" s="101" t="s">
        <v>912</v>
      </c>
      <c r="U9" s="74" t="e">
        <f t="shared" si="5"/>
        <v>#VALUE!</v>
      </c>
    </row>
    <row r="10" spans="1:21" ht="15" thickBot="1">
      <c r="A10" s="72" t="s">
        <v>35</v>
      </c>
      <c r="B10" s="73">
        <f t="shared" si="1"/>
        <v>319</v>
      </c>
      <c r="C10" s="73">
        <f t="shared" si="1"/>
        <v>430523</v>
      </c>
      <c r="D10" s="73">
        <f t="shared" si="1"/>
        <v>2094190</v>
      </c>
      <c r="E10" s="74">
        <f t="shared" si="0"/>
        <v>4.864292964603517</v>
      </c>
      <c r="F10" s="101">
        <v>35</v>
      </c>
      <c r="G10" s="101">
        <v>211071</v>
      </c>
      <c r="H10" s="101">
        <v>1715488</v>
      </c>
      <c r="I10" s="74">
        <f t="shared" si="2"/>
        <v>8.127540022077879</v>
      </c>
      <c r="J10" s="101">
        <v>283</v>
      </c>
      <c r="K10" s="101">
        <v>219064</v>
      </c>
      <c r="L10" s="101">
        <v>378522</v>
      </c>
      <c r="M10" s="74">
        <f t="shared" si="3"/>
        <v>1.727906000073038</v>
      </c>
      <c r="N10" s="101">
        <v>1</v>
      </c>
      <c r="O10" s="101">
        <v>388</v>
      </c>
      <c r="P10" s="101">
        <v>180</v>
      </c>
      <c r="Q10" s="74">
        <f t="shared" si="4"/>
        <v>0.4639175257731959</v>
      </c>
      <c r="R10" s="101" t="s">
        <v>912</v>
      </c>
      <c r="S10" s="101" t="s">
        <v>912</v>
      </c>
      <c r="T10" s="101" t="s">
        <v>912</v>
      </c>
      <c r="U10" s="74" t="e">
        <f t="shared" si="5"/>
        <v>#VALUE!</v>
      </c>
    </row>
    <row r="11" spans="1:21" ht="15" thickBot="1">
      <c r="A11" s="72" t="s">
        <v>36</v>
      </c>
      <c r="B11" s="73">
        <f t="shared" si="1"/>
        <v>124</v>
      </c>
      <c r="C11" s="73">
        <f t="shared" si="1"/>
        <v>116880</v>
      </c>
      <c r="D11" s="73">
        <f t="shared" si="1"/>
        <v>287511</v>
      </c>
      <c r="E11" s="74">
        <f t="shared" si="0"/>
        <v>2.459881930184805</v>
      </c>
      <c r="F11" s="101">
        <v>13</v>
      </c>
      <c r="G11" s="101">
        <v>13660</v>
      </c>
      <c r="H11" s="101">
        <v>68307</v>
      </c>
      <c r="I11" s="74">
        <f t="shared" si="2"/>
        <v>5.000512445095168</v>
      </c>
      <c r="J11" s="101">
        <v>109</v>
      </c>
      <c r="K11" s="101">
        <v>102140</v>
      </c>
      <c r="L11" s="101">
        <v>217724</v>
      </c>
      <c r="M11" s="74">
        <f t="shared" si="3"/>
        <v>2.131623262189152</v>
      </c>
      <c r="N11" s="101" t="s">
        <v>912</v>
      </c>
      <c r="O11" s="101">
        <v>612</v>
      </c>
      <c r="P11" s="101" t="s">
        <v>912</v>
      </c>
      <c r="Q11" s="74">
        <f t="shared" si="4"/>
        <v>0</v>
      </c>
      <c r="R11" s="101">
        <v>2</v>
      </c>
      <c r="S11" s="101">
        <v>468</v>
      </c>
      <c r="T11" s="101">
        <v>1480</v>
      </c>
      <c r="U11" s="74">
        <f t="shared" si="5"/>
        <v>3.1623931623931623</v>
      </c>
    </row>
    <row r="12" spans="1:21" ht="15" thickBot="1">
      <c r="A12" s="72" t="s">
        <v>37</v>
      </c>
      <c r="B12" s="73">
        <f t="shared" si="1"/>
        <v>80</v>
      </c>
      <c r="C12" s="73">
        <f t="shared" si="1"/>
        <v>42261</v>
      </c>
      <c r="D12" s="73">
        <f t="shared" si="1"/>
        <v>48085</v>
      </c>
      <c r="E12" s="74">
        <f t="shared" si="0"/>
        <v>1.1378102742481246</v>
      </c>
      <c r="F12" s="101">
        <v>2</v>
      </c>
      <c r="G12" s="101">
        <v>690</v>
      </c>
      <c r="H12" s="101">
        <v>2692</v>
      </c>
      <c r="I12" s="74">
        <f t="shared" si="2"/>
        <v>3.9014492753623187</v>
      </c>
      <c r="J12" s="101">
        <v>56</v>
      </c>
      <c r="K12" s="101">
        <v>34359</v>
      </c>
      <c r="L12" s="101">
        <v>35516</v>
      </c>
      <c r="M12" s="74">
        <f t="shared" si="3"/>
        <v>1.033673855467272</v>
      </c>
      <c r="N12" s="101">
        <v>18</v>
      </c>
      <c r="O12" s="101">
        <v>6126</v>
      </c>
      <c r="P12" s="101">
        <v>5642</v>
      </c>
      <c r="Q12" s="74">
        <f t="shared" si="4"/>
        <v>0.920992491021874</v>
      </c>
      <c r="R12" s="101">
        <v>4</v>
      </c>
      <c r="S12" s="101">
        <v>1086</v>
      </c>
      <c r="T12" s="101">
        <v>4235</v>
      </c>
      <c r="U12" s="74">
        <f t="shared" si="5"/>
        <v>3.8996316758747698</v>
      </c>
    </row>
    <row r="13" spans="1:21" ht="15" thickBot="1">
      <c r="A13" s="72" t="s">
        <v>38</v>
      </c>
      <c r="B13" s="73">
        <f t="shared" si="1"/>
        <v>348</v>
      </c>
      <c r="C13" s="73">
        <f t="shared" si="1"/>
        <v>229591</v>
      </c>
      <c r="D13" s="73">
        <f t="shared" si="1"/>
        <v>333707</v>
      </c>
      <c r="E13" s="74">
        <f t="shared" si="0"/>
        <v>1.4534846749219263</v>
      </c>
      <c r="F13" s="101">
        <v>39</v>
      </c>
      <c r="G13" s="101">
        <v>36386</v>
      </c>
      <c r="H13" s="101">
        <v>182586</v>
      </c>
      <c r="I13" s="74">
        <f t="shared" si="2"/>
        <v>5.018028912218985</v>
      </c>
      <c r="J13" s="101">
        <v>306</v>
      </c>
      <c r="K13" s="101">
        <v>193205</v>
      </c>
      <c r="L13" s="101">
        <v>150437</v>
      </c>
      <c r="M13" s="74">
        <f t="shared" si="3"/>
        <v>0.7786392691700526</v>
      </c>
      <c r="N13" s="101">
        <v>3</v>
      </c>
      <c r="O13" s="101" t="s">
        <v>906</v>
      </c>
      <c r="P13" s="101">
        <v>684</v>
      </c>
      <c r="Q13" s="74" t="e">
        <f t="shared" si="4"/>
        <v>#VALUE!</v>
      </c>
      <c r="R13" s="101" t="s">
        <v>912</v>
      </c>
      <c r="S13" s="101" t="s">
        <v>912</v>
      </c>
      <c r="T13" s="101" t="s">
        <v>912</v>
      </c>
      <c r="U13" s="74" t="e">
        <f t="shared" si="5"/>
        <v>#VALUE!</v>
      </c>
    </row>
    <row r="14" spans="1:21" ht="15" thickBot="1">
      <c r="A14" s="72" t="s">
        <v>39</v>
      </c>
      <c r="B14" s="73">
        <f t="shared" si="1"/>
        <v>111</v>
      </c>
      <c r="C14" s="86">
        <f t="shared" si="1"/>
        <v>48849</v>
      </c>
      <c r="D14" s="86">
        <f t="shared" si="1"/>
        <v>160607</v>
      </c>
      <c r="E14" s="74">
        <f t="shared" si="0"/>
        <v>3.2878257487359006</v>
      </c>
      <c r="F14" s="101">
        <v>9</v>
      </c>
      <c r="G14" s="101">
        <v>7643</v>
      </c>
      <c r="H14" s="101">
        <v>38937</v>
      </c>
      <c r="I14" s="74">
        <f t="shared" si="2"/>
        <v>5.094465524008897</v>
      </c>
      <c r="J14" s="101">
        <v>99</v>
      </c>
      <c r="K14" s="101">
        <v>41206</v>
      </c>
      <c r="L14" s="101">
        <v>117562</v>
      </c>
      <c r="M14" s="74">
        <f t="shared" si="3"/>
        <v>2.8530311119739844</v>
      </c>
      <c r="N14" s="101">
        <v>3</v>
      </c>
      <c r="O14" s="101" t="s">
        <v>906</v>
      </c>
      <c r="P14" s="101">
        <v>4108</v>
      </c>
      <c r="Q14" s="74" t="e">
        <f t="shared" si="4"/>
        <v>#VALUE!</v>
      </c>
      <c r="R14" s="101" t="s">
        <v>912</v>
      </c>
      <c r="S14" s="101" t="s">
        <v>912</v>
      </c>
      <c r="T14" s="101" t="s">
        <v>912</v>
      </c>
      <c r="U14" s="74" t="e">
        <f t="shared" si="5"/>
        <v>#VALUE!</v>
      </c>
    </row>
    <row r="15" spans="1:21" ht="15" thickBot="1">
      <c r="A15" s="72" t="s">
        <v>40</v>
      </c>
      <c r="B15" s="73">
        <f t="shared" si="1"/>
        <v>85</v>
      </c>
      <c r="C15" s="73">
        <f t="shared" si="1"/>
        <v>95355</v>
      </c>
      <c r="D15" s="73">
        <f t="shared" si="1"/>
        <v>85112</v>
      </c>
      <c r="E15" s="74">
        <f t="shared" si="0"/>
        <v>0.8925803576110325</v>
      </c>
      <c r="F15" s="101">
        <v>5</v>
      </c>
      <c r="G15" s="101">
        <v>9330</v>
      </c>
      <c r="H15" s="101">
        <v>53847</v>
      </c>
      <c r="I15" s="74">
        <f t="shared" si="2"/>
        <v>5.771382636655948</v>
      </c>
      <c r="J15" s="101">
        <v>71</v>
      </c>
      <c r="K15" s="101">
        <v>85759</v>
      </c>
      <c r="L15" s="101">
        <v>29991</v>
      </c>
      <c r="M15" s="74">
        <f t="shared" si="3"/>
        <v>0.3497125666110846</v>
      </c>
      <c r="N15" s="101">
        <v>7</v>
      </c>
      <c r="O15" s="101">
        <v>136</v>
      </c>
      <c r="P15" s="101">
        <v>769</v>
      </c>
      <c r="Q15" s="74">
        <f t="shared" si="4"/>
        <v>5.654411764705882</v>
      </c>
      <c r="R15" s="101">
        <v>2</v>
      </c>
      <c r="S15" s="101">
        <v>130</v>
      </c>
      <c r="T15" s="101">
        <v>505</v>
      </c>
      <c r="U15" s="74">
        <f t="shared" si="5"/>
        <v>3.8846153846153846</v>
      </c>
    </row>
    <row r="16" spans="1:21" ht="15" thickBot="1">
      <c r="A16" s="72" t="s">
        <v>460</v>
      </c>
      <c r="B16" s="73">
        <f t="shared" si="1"/>
        <v>66</v>
      </c>
      <c r="C16" s="73">
        <f t="shared" si="1"/>
        <v>86418</v>
      </c>
      <c r="D16" s="73">
        <f t="shared" si="1"/>
        <v>147005</v>
      </c>
      <c r="E16" s="74">
        <f t="shared" si="0"/>
        <v>1.7010923650165475</v>
      </c>
      <c r="F16" s="101">
        <v>9</v>
      </c>
      <c r="G16" s="101">
        <v>23564</v>
      </c>
      <c r="H16" s="101">
        <v>118716</v>
      </c>
      <c r="I16" s="74">
        <f t="shared" si="2"/>
        <v>5.038024104566287</v>
      </c>
      <c r="J16" s="101">
        <v>53</v>
      </c>
      <c r="K16" s="101">
        <v>57804</v>
      </c>
      <c r="L16" s="101">
        <v>27106</v>
      </c>
      <c r="M16" s="74">
        <f t="shared" si="3"/>
        <v>0.4689294858487302</v>
      </c>
      <c r="N16" s="101">
        <v>2</v>
      </c>
      <c r="O16" s="101">
        <v>4812</v>
      </c>
      <c r="P16" s="101">
        <v>253</v>
      </c>
      <c r="Q16" s="74">
        <f t="shared" si="4"/>
        <v>0.05257689110556941</v>
      </c>
      <c r="R16" s="101">
        <v>2</v>
      </c>
      <c r="S16" s="101">
        <v>238</v>
      </c>
      <c r="T16" s="101">
        <v>930</v>
      </c>
      <c r="U16" s="74">
        <f t="shared" si="5"/>
        <v>3.907563025210084</v>
      </c>
    </row>
    <row r="17" spans="1:21" ht="15" thickBot="1">
      <c r="A17" s="72" t="s">
        <v>41</v>
      </c>
      <c r="B17" s="73">
        <f t="shared" si="1"/>
        <v>89</v>
      </c>
      <c r="C17" s="73">
        <f t="shared" si="1"/>
        <v>16427</v>
      </c>
      <c r="D17" s="73">
        <f t="shared" si="1"/>
        <v>46436</v>
      </c>
      <c r="E17" s="74">
        <f t="shared" si="0"/>
        <v>2.826809520910696</v>
      </c>
      <c r="F17" s="101">
        <v>15</v>
      </c>
      <c r="G17" s="101">
        <v>5316</v>
      </c>
      <c r="H17" s="101">
        <v>30174</v>
      </c>
      <c r="I17" s="74">
        <f t="shared" si="2"/>
        <v>5.676072234762979</v>
      </c>
      <c r="J17" s="101">
        <v>68</v>
      </c>
      <c r="K17" s="101">
        <v>10558</v>
      </c>
      <c r="L17" s="101">
        <v>14569</v>
      </c>
      <c r="M17" s="74">
        <f t="shared" si="3"/>
        <v>1.3799014964955485</v>
      </c>
      <c r="N17" s="101">
        <v>4</v>
      </c>
      <c r="O17" s="101">
        <v>206</v>
      </c>
      <c r="P17" s="101">
        <v>306</v>
      </c>
      <c r="Q17" s="74">
        <f t="shared" si="4"/>
        <v>1.4854368932038835</v>
      </c>
      <c r="R17" s="101">
        <v>2</v>
      </c>
      <c r="S17" s="101">
        <v>347</v>
      </c>
      <c r="T17" s="101">
        <v>1387</v>
      </c>
      <c r="U17" s="74">
        <f t="shared" si="5"/>
        <v>3.9971181556195967</v>
      </c>
    </row>
    <row r="18" spans="1:21" ht="15" thickBot="1">
      <c r="A18" s="72" t="s">
        <v>42</v>
      </c>
      <c r="B18" s="73">
        <f t="shared" si="1"/>
        <v>245</v>
      </c>
      <c r="C18" s="86">
        <f t="shared" si="1"/>
        <v>97521</v>
      </c>
      <c r="D18" s="86">
        <f t="shared" si="1"/>
        <v>113973</v>
      </c>
      <c r="E18" s="74">
        <f t="shared" si="0"/>
        <v>1.168702125696004</v>
      </c>
      <c r="F18" s="101">
        <v>2</v>
      </c>
      <c r="G18" s="101">
        <v>400</v>
      </c>
      <c r="H18" s="101">
        <v>2000</v>
      </c>
      <c r="I18" s="74">
        <f t="shared" si="2"/>
        <v>5</v>
      </c>
      <c r="J18" s="101">
        <v>204</v>
      </c>
      <c r="K18" s="101">
        <v>95488</v>
      </c>
      <c r="L18" s="101">
        <v>82787</v>
      </c>
      <c r="M18" s="74">
        <f t="shared" si="3"/>
        <v>0.8669885221179625</v>
      </c>
      <c r="N18" s="101">
        <v>32</v>
      </c>
      <c r="O18" s="101" t="s">
        <v>906</v>
      </c>
      <c r="P18" s="101">
        <v>22816</v>
      </c>
      <c r="Q18" s="74" t="e">
        <f t="shared" si="4"/>
        <v>#VALUE!</v>
      </c>
      <c r="R18" s="101">
        <v>7</v>
      </c>
      <c r="S18" s="101">
        <v>1633</v>
      </c>
      <c r="T18" s="101">
        <v>6370</v>
      </c>
      <c r="U18" s="74">
        <f t="shared" si="5"/>
        <v>3.900796080832823</v>
      </c>
    </row>
    <row r="19" spans="1:21" ht="15" thickBot="1">
      <c r="A19" s="72" t="s">
        <v>43</v>
      </c>
      <c r="B19" s="73">
        <f t="shared" si="1"/>
        <v>377</v>
      </c>
      <c r="C19" s="73">
        <f t="shared" si="1"/>
        <v>165505</v>
      </c>
      <c r="D19" s="73">
        <f t="shared" si="1"/>
        <v>364372</v>
      </c>
      <c r="E19" s="74">
        <f t="shared" si="0"/>
        <v>2.201576991631673</v>
      </c>
      <c r="F19" s="101">
        <v>26</v>
      </c>
      <c r="G19" s="101">
        <v>32525</v>
      </c>
      <c r="H19" s="101">
        <v>208470</v>
      </c>
      <c r="I19" s="74">
        <f t="shared" si="2"/>
        <v>6.409531129900077</v>
      </c>
      <c r="J19" s="101">
        <v>341</v>
      </c>
      <c r="K19" s="101">
        <v>131967</v>
      </c>
      <c r="L19" s="101">
        <v>150470</v>
      </c>
      <c r="M19" s="74">
        <f t="shared" si="3"/>
        <v>1.1402092947479294</v>
      </c>
      <c r="N19" s="101">
        <v>6</v>
      </c>
      <c r="O19" s="101">
        <v>225</v>
      </c>
      <c r="P19" s="101">
        <v>2320</v>
      </c>
      <c r="Q19" s="74">
        <f t="shared" si="4"/>
        <v>10.311111111111112</v>
      </c>
      <c r="R19" s="101">
        <v>4</v>
      </c>
      <c r="S19" s="101">
        <v>788</v>
      </c>
      <c r="T19" s="101">
        <v>3112</v>
      </c>
      <c r="U19" s="74">
        <f t="shared" si="5"/>
        <v>3.949238578680203</v>
      </c>
    </row>
    <row r="20" spans="1:21" ht="15" thickBot="1">
      <c r="A20" s="72" t="s">
        <v>44</v>
      </c>
      <c r="B20" s="73">
        <f t="shared" si="1"/>
        <v>99</v>
      </c>
      <c r="C20" s="73">
        <f t="shared" si="1"/>
        <v>56920</v>
      </c>
      <c r="D20" s="73">
        <f t="shared" si="1"/>
        <v>81639</v>
      </c>
      <c r="E20" s="74">
        <f t="shared" si="0"/>
        <v>1.4342761770906536</v>
      </c>
      <c r="F20" s="101">
        <v>12</v>
      </c>
      <c r="G20" s="101">
        <v>8207</v>
      </c>
      <c r="H20" s="101">
        <v>37539</v>
      </c>
      <c r="I20" s="74">
        <f t="shared" si="2"/>
        <v>4.574022176191057</v>
      </c>
      <c r="J20" s="101">
        <v>79</v>
      </c>
      <c r="K20" s="101">
        <v>46955</v>
      </c>
      <c r="L20" s="101">
        <v>31708</v>
      </c>
      <c r="M20" s="74">
        <f t="shared" si="3"/>
        <v>0.6752848471941221</v>
      </c>
      <c r="N20" s="101">
        <v>3</v>
      </c>
      <c r="O20" s="101" t="s">
        <v>906</v>
      </c>
      <c r="P20" s="101">
        <v>6980</v>
      </c>
      <c r="Q20" s="74" t="e">
        <f t="shared" si="4"/>
        <v>#VALUE!</v>
      </c>
      <c r="R20" s="101">
        <v>5</v>
      </c>
      <c r="S20" s="101">
        <v>1758</v>
      </c>
      <c r="T20" s="101">
        <v>5412</v>
      </c>
      <c r="U20" s="74">
        <f t="shared" si="5"/>
        <v>3.0784982935153584</v>
      </c>
    </row>
    <row r="21" spans="1:21" ht="15" thickBot="1">
      <c r="A21" s="72" t="s">
        <v>45</v>
      </c>
      <c r="B21" s="73">
        <f t="shared" si="1"/>
        <v>47</v>
      </c>
      <c r="C21" s="73">
        <f t="shared" si="1"/>
        <v>13065</v>
      </c>
      <c r="D21" s="73">
        <f t="shared" si="1"/>
        <v>18267</v>
      </c>
      <c r="E21" s="74">
        <f t="shared" si="0"/>
        <v>1.398163030998852</v>
      </c>
      <c r="F21" s="101">
        <v>5</v>
      </c>
      <c r="G21" s="101">
        <v>592</v>
      </c>
      <c r="H21" s="101">
        <v>2955</v>
      </c>
      <c r="I21" s="74">
        <f t="shared" si="2"/>
        <v>4.991554054054054</v>
      </c>
      <c r="J21" s="101">
        <v>21</v>
      </c>
      <c r="K21" s="101">
        <v>9718</v>
      </c>
      <c r="L21" s="101">
        <v>10618</v>
      </c>
      <c r="M21" s="74">
        <f t="shared" si="3"/>
        <v>1.0926116484873432</v>
      </c>
      <c r="N21" s="101">
        <v>16</v>
      </c>
      <c r="O21" s="101">
        <v>2096</v>
      </c>
      <c r="P21" s="101">
        <v>2044</v>
      </c>
      <c r="Q21" s="74">
        <f t="shared" si="4"/>
        <v>0.9751908396946565</v>
      </c>
      <c r="R21" s="101">
        <v>5</v>
      </c>
      <c r="S21" s="101">
        <v>659</v>
      </c>
      <c r="T21" s="101">
        <v>2650</v>
      </c>
      <c r="U21" s="74">
        <f t="shared" si="5"/>
        <v>4.02124430955994</v>
      </c>
    </row>
    <row r="22" spans="1:21" ht="15" thickBot="1">
      <c r="A22" s="72" t="s">
        <v>46</v>
      </c>
      <c r="B22" s="73">
        <f t="shared" si="1"/>
        <v>118</v>
      </c>
      <c r="C22" s="73">
        <f t="shared" si="1"/>
        <v>49176</v>
      </c>
      <c r="D22" s="73">
        <f t="shared" si="1"/>
        <v>47664</v>
      </c>
      <c r="E22" s="74">
        <f t="shared" si="0"/>
        <v>0.9692532942898975</v>
      </c>
      <c r="F22" s="101">
        <v>6</v>
      </c>
      <c r="G22" s="101">
        <v>3501</v>
      </c>
      <c r="H22" s="101">
        <v>16245</v>
      </c>
      <c r="I22" s="74">
        <f t="shared" si="2"/>
        <v>4.640102827763497</v>
      </c>
      <c r="J22" s="101">
        <v>111</v>
      </c>
      <c r="K22" s="101">
        <v>45663</v>
      </c>
      <c r="L22" s="101">
        <v>31328</v>
      </c>
      <c r="M22" s="74">
        <f t="shared" si="3"/>
        <v>0.6860696844272168</v>
      </c>
      <c r="N22" s="101">
        <v>1</v>
      </c>
      <c r="O22" s="101">
        <v>12</v>
      </c>
      <c r="P22" s="101">
        <v>91</v>
      </c>
      <c r="Q22" s="74">
        <f t="shared" si="4"/>
        <v>7.583333333333333</v>
      </c>
      <c r="R22" s="101" t="s">
        <v>912</v>
      </c>
      <c r="S22" s="101" t="s">
        <v>912</v>
      </c>
      <c r="T22" s="101" t="s">
        <v>912</v>
      </c>
      <c r="U22" s="74" t="e">
        <f t="shared" si="5"/>
        <v>#VALUE!</v>
      </c>
    </row>
    <row r="23" spans="1:21" ht="15" thickBot="1">
      <c r="A23" s="72" t="s">
        <v>47</v>
      </c>
      <c r="B23" s="73">
        <f t="shared" si="1"/>
        <v>41</v>
      </c>
      <c r="C23" s="73">
        <f t="shared" si="1"/>
        <v>7192</v>
      </c>
      <c r="D23" s="73">
        <f t="shared" si="1"/>
        <v>12896</v>
      </c>
      <c r="E23" s="74">
        <f t="shared" si="0"/>
        <v>1.793103448275862</v>
      </c>
      <c r="F23" s="101" t="s">
        <v>912</v>
      </c>
      <c r="G23" s="101" t="s">
        <v>912</v>
      </c>
      <c r="H23" s="101" t="s">
        <v>912</v>
      </c>
      <c r="I23" s="74" t="e">
        <f t="shared" si="2"/>
        <v>#VALUE!</v>
      </c>
      <c r="J23" s="101">
        <v>33</v>
      </c>
      <c r="K23" s="101">
        <v>5809</v>
      </c>
      <c r="L23" s="101">
        <v>7071</v>
      </c>
      <c r="M23" s="74">
        <f t="shared" si="3"/>
        <v>1.217249096229988</v>
      </c>
      <c r="N23" s="101">
        <v>1</v>
      </c>
      <c r="O23" s="101" t="s">
        <v>906</v>
      </c>
      <c r="P23" s="101">
        <v>201</v>
      </c>
      <c r="Q23" s="74" t="e">
        <f t="shared" si="4"/>
        <v>#VALUE!</v>
      </c>
      <c r="R23" s="101">
        <v>7</v>
      </c>
      <c r="S23" s="101">
        <v>1383</v>
      </c>
      <c r="T23" s="101">
        <v>5624</v>
      </c>
      <c r="U23" s="74">
        <f t="shared" si="5"/>
        <v>4.066522053506869</v>
      </c>
    </row>
    <row r="24" spans="1:21" ht="15" thickBot="1">
      <c r="A24" s="72" t="s">
        <v>48</v>
      </c>
      <c r="B24" s="73">
        <f t="shared" si="1"/>
        <v>7</v>
      </c>
      <c r="C24" s="73">
        <f t="shared" si="1"/>
        <v>1836</v>
      </c>
      <c r="D24" s="73">
        <f t="shared" si="1"/>
        <v>12017</v>
      </c>
      <c r="E24" s="74">
        <f t="shared" si="0"/>
        <v>6.54520697167756</v>
      </c>
      <c r="F24" s="101" t="s">
        <v>912</v>
      </c>
      <c r="G24" s="101" t="s">
        <v>912</v>
      </c>
      <c r="H24" s="101" t="s">
        <v>912</v>
      </c>
      <c r="I24" s="74" t="e">
        <f t="shared" si="2"/>
        <v>#VALUE!</v>
      </c>
      <c r="J24" s="101">
        <v>6</v>
      </c>
      <c r="K24" s="101">
        <v>1836</v>
      </c>
      <c r="L24" s="101">
        <v>11979</v>
      </c>
      <c r="M24" s="74">
        <f t="shared" si="3"/>
        <v>6.5245098039215685</v>
      </c>
      <c r="N24" s="101">
        <v>1</v>
      </c>
      <c r="O24" s="101" t="s">
        <v>906</v>
      </c>
      <c r="P24" s="101">
        <v>38</v>
      </c>
      <c r="Q24" s="74" t="e">
        <f t="shared" si="4"/>
        <v>#VALUE!</v>
      </c>
      <c r="R24" s="101" t="s">
        <v>912</v>
      </c>
      <c r="S24" s="101" t="s">
        <v>912</v>
      </c>
      <c r="T24" s="101" t="s">
        <v>912</v>
      </c>
      <c r="U24" s="74" t="e">
        <f t="shared" si="5"/>
        <v>#VALUE!</v>
      </c>
    </row>
    <row r="25" spans="1:21" ht="15" thickBot="1">
      <c r="A25" s="72" t="s">
        <v>49</v>
      </c>
      <c r="B25" s="73">
        <f t="shared" si="1"/>
        <v>31</v>
      </c>
      <c r="C25" s="73">
        <f t="shared" si="1"/>
        <v>21791</v>
      </c>
      <c r="D25" s="73">
        <f t="shared" si="1"/>
        <v>71197</v>
      </c>
      <c r="E25" s="74">
        <f t="shared" si="0"/>
        <v>3.2672663026019917</v>
      </c>
      <c r="F25" s="101">
        <v>1</v>
      </c>
      <c r="G25" s="101">
        <v>645</v>
      </c>
      <c r="H25" s="101">
        <v>3225</v>
      </c>
      <c r="I25" s="74">
        <f t="shared" si="2"/>
        <v>5</v>
      </c>
      <c r="J25" s="101">
        <v>30</v>
      </c>
      <c r="K25" s="101">
        <v>21146</v>
      </c>
      <c r="L25" s="101">
        <v>67972</v>
      </c>
      <c r="M25" s="74">
        <f t="shared" si="3"/>
        <v>3.2144140735836566</v>
      </c>
      <c r="N25" s="101" t="s">
        <v>912</v>
      </c>
      <c r="O25" s="101" t="s">
        <v>906</v>
      </c>
      <c r="P25" s="101" t="s">
        <v>912</v>
      </c>
      <c r="Q25" s="74" t="e">
        <f t="shared" si="4"/>
        <v>#VALUE!</v>
      </c>
      <c r="R25" s="101" t="s">
        <v>912</v>
      </c>
      <c r="S25" s="101" t="s">
        <v>912</v>
      </c>
      <c r="T25" s="101" t="s">
        <v>912</v>
      </c>
      <c r="U25" s="74" t="e">
        <f t="shared" si="5"/>
        <v>#VALUE!</v>
      </c>
    </row>
    <row r="26" spans="1:21" ht="15" thickBot="1">
      <c r="A26" s="72" t="s">
        <v>50</v>
      </c>
      <c r="B26" s="73">
        <f t="shared" si="1"/>
        <v>79</v>
      </c>
      <c r="C26" s="73">
        <f t="shared" si="1"/>
        <v>151288</v>
      </c>
      <c r="D26" s="73">
        <f t="shared" si="1"/>
        <v>265070</v>
      </c>
      <c r="E26" s="74">
        <f t="shared" si="0"/>
        <v>1.7520887314261542</v>
      </c>
      <c r="F26" s="101">
        <v>3</v>
      </c>
      <c r="G26" s="101">
        <v>2918</v>
      </c>
      <c r="H26" s="101">
        <v>16049</v>
      </c>
      <c r="I26" s="74">
        <f t="shared" si="2"/>
        <v>5.5</v>
      </c>
      <c r="J26" s="101">
        <v>68</v>
      </c>
      <c r="K26" s="101">
        <v>148072</v>
      </c>
      <c r="L26" s="101">
        <v>216774</v>
      </c>
      <c r="M26" s="74">
        <f t="shared" si="3"/>
        <v>1.4639769841698633</v>
      </c>
      <c r="N26" s="101">
        <v>7</v>
      </c>
      <c r="O26" s="101" t="s">
        <v>906</v>
      </c>
      <c r="P26" s="101">
        <v>32007</v>
      </c>
      <c r="Q26" s="74" t="e">
        <f t="shared" si="4"/>
        <v>#VALUE!</v>
      </c>
      <c r="R26" s="101">
        <v>1</v>
      </c>
      <c r="S26" s="101">
        <v>298</v>
      </c>
      <c r="T26" s="101">
        <v>240</v>
      </c>
      <c r="U26" s="74">
        <f t="shared" si="5"/>
        <v>0.8053691275167785</v>
      </c>
    </row>
    <row r="27" spans="1:21" ht="15" thickBot="1">
      <c r="A27" s="72" t="s">
        <v>51</v>
      </c>
      <c r="B27" s="73">
        <f t="shared" si="1"/>
        <v>28</v>
      </c>
      <c r="C27" s="73">
        <f t="shared" si="1"/>
        <v>299071</v>
      </c>
      <c r="D27" s="73">
        <f t="shared" si="1"/>
        <v>24494</v>
      </c>
      <c r="E27" s="74">
        <f t="shared" si="0"/>
        <v>0.08190028454781641</v>
      </c>
      <c r="F27" s="101" t="s">
        <v>912</v>
      </c>
      <c r="G27" s="101" t="s">
        <v>912</v>
      </c>
      <c r="H27" s="101" t="s">
        <v>912</v>
      </c>
      <c r="I27" s="74" t="e">
        <f t="shared" si="2"/>
        <v>#VALUE!</v>
      </c>
      <c r="J27" s="101">
        <v>28</v>
      </c>
      <c r="K27" s="101">
        <v>299071</v>
      </c>
      <c r="L27" s="101">
        <v>24494</v>
      </c>
      <c r="M27" s="74">
        <f t="shared" si="3"/>
        <v>0.08190028454781641</v>
      </c>
      <c r="N27" s="101" t="s">
        <v>912</v>
      </c>
      <c r="O27" s="101" t="s">
        <v>906</v>
      </c>
      <c r="P27" s="101" t="s">
        <v>912</v>
      </c>
      <c r="Q27" s="74" t="e">
        <f t="shared" si="4"/>
        <v>#VALUE!</v>
      </c>
      <c r="R27" s="101" t="s">
        <v>912</v>
      </c>
      <c r="S27" s="101" t="s">
        <v>912</v>
      </c>
      <c r="T27" s="101" t="s">
        <v>912</v>
      </c>
      <c r="U27" s="74" t="e">
        <f t="shared" si="5"/>
        <v>#VALUE!</v>
      </c>
    </row>
    <row r="28" spans="1:21" ht="15" thickBot="1">
      <c r="A28" s="72" t="s">
        <v>52</v>
      </c>
      <c r="B28" s="73">
        <f t="shared" si="1"/>
        <v>238</v>
      </c>
      <c r="C28" s="73">
        <f t="shared" si="1"/>
        <v>101107</v>
      </c>
      <c r="D28" s="73">
        <f t="shared" si="1"/>
        <v>186447</v>
      </c>
      <c r="E28" s="74">
        <f t="shared" si="0"/>
        <v>1.8440562967944851</v>
      </c>
      <c r="F28" s="101">
        <v>25</v>
      </c>
      <c r="G28" s="101">
        <v>11616</v>
      </c>
      <c r="H28" s="101">
        <v>54159</v>
      </c>
      <c r="I28" s="74">
        <f t="shared" si="2"/>
        <v>4.662448347107438</v>
      </c>
      <c r="J28" s="101">
        <v>212</v>
      </c>
      <c r="K28" s="101">
        <v>80707</v>
      </c>
      <c r="L28" s="101">
        <v>132006</v>
      </c>
      <c r="M28" s="74">
        <f t="shared" si="3"/>
        <v>1.6356202064257128</v>
      </c>
      <c r="N28" s="101" t="s">
        <v>912</v>
      </c>
      <c r="O28" s="101">
        <v>8712</v>
      </c>
      <c r="P28" s="101" t="s">
        <v>912</v>
      </c>
      <c r="Q28" s="74">
        <f t="shared" si="4"/>
        <v>0</v>
      </c>
      <c r="R28" s="101">
        <v>1</v>
      </c>
      <c r="S28" s="101">
        <v>72</v>
      </c>
      <c r="T28" s="101">
        <v>282</v>
      </c>
      <c r="U28" s="74">
        <f t="shared" si="5"/>
        <v>3.9166666666666665</v>
      </c>
    </row>
    <row r="29" spans="1:21" ht="15" thickBot="1">
      <c r="A29" s="72" t="s">
        <v>53</v>
      </c>
      <c r="B29" s="73">
        <f t="shared" si="1"/>
        <v>38</v>
      </c>
      <c r="C29" s="73">
        <f t="shared" si="1"/>
        <v>376988</v>
      </c>
      <c r="D29" s="73">
        <f t="shared" si="1"/>
        <v>2256638</v>
      </c>
      <c r="E29" s="74">
        <f t="shared" si="0"/>
        <v>5.98596772311055</v>
      </c>
      <c r="F29" s="100">
        <v>6</v>
      </c>
      <c r="G29" s="100">
        <v>141065</v>
      </c>
      <c r="H29" s="100">
        <v>2128341</v>
      </c>
      <c r="I29" s="74">
        <f t="shared" si="2"/>
        <v>15.087661716230107</v>
      </c>
      <c r="J29" s="100">
        <v>32</v>
      </c>
      <c r="K29" s="100">
        <v>235923</v>
      </c>
      <c r="L29" s="100">
        <v>128297</v>
      </c>
      <c r="M29" s="74">
        <f t="shared" si="3"/>
        <v>0.543808785069705</v>
      </c>
      <c r="N29" s="100" t="s">
        <v>912</v>
      </c>
      <c r="O29" s="100" t="s">
        <v>906</v>
      </c>
      <c r="P29" s="100" t="s">
        <v>912</v>
      </c>
      <c r="Q29" s="74" t="e">
        <f t="shared" si="4"/>
        <v>#VALUE!</v>
      </c>
      <c r="R29" s="100" t="s">
        <v>912</v>
      </c>
      <c r="S29" s="100" t="s">
        <v>912</v>
      </c>
      <c r="T29" s="100" t="s">
        <v>912</v>
      </c>
      <c r="U29" s="74" t="e">
        <f t="shared" si="5"/>
        <v>#VALUE!</v>
      </c>
    </row>
    <row r="30" spans="1:21" ht="15" thickBot="1">
      <c r="A30" s="72" t="s">
        <v>54</v>
      </c>
      <c r="B30" s="73">
        <f t="shared" si="1"/>
        <v>249</v>
      </c>
      <c r="C30" s="73">
        <f t="shared" si="1"/>
        <v>179977</v>
      </c>
      <c r="D30" s="73">
        <f t="shared" si="1"/>
        <v>194358</v>
      </c>
      <c r="E30" s="74">
        <f t="shared" si="0"/>
        <v>1.0799046544836284</v>
      </c>
      <c r="F30" s="100">
        <v>16</v>
      </c>
      <c r="G30" s="100">
        <v>5204</v>
      </c>
      <c r="H30" s="100">
        <v>25012</v>
      </c>
      <c r="I30" s="74">
        <f t="shared" si="2"/>
        <v>4.80630284396618</v>
      </c>
      <c r="J30" s="100">
        <v>230</v>
      </c>
      <c r="K30" s="100">
        <v>149120</v>
      </c>
      <c r="L30" s="100">
        <v>168228</v>
      </c>
      <c r="M30" s="74">
        <f t="shared" si="3"/>
        <v>1.1281384120171674</v>
      </c>
      <c r="N30" s="100">
        <v>2</v>
      </c>
      <c r="O30" s="100">
        <v>25620</v>
      </c>
      <c r="P30" s="100">
        <v>459</v>
      </c>
      <c r="Q30" s="74">
        <f t="shared" si="4"/>
        <v>0.01791569086651054</v>
      </c>
      <c r="R30" s="100">
        <v>1</v>
      </c>
      <c r="S30" s="100">
        <v>33</v>
      </c>
      <c r="T30" s="100">
        <v>659</v>
      </c>
      <c r="U30" s="74">
        <f t="shared" si="5"/>
        <v>19.96969696969697</v>
      </c>
    </row>
    <row r="31" spans="6:21" ht="14.25">
      <c r="F31" s="18">
        <f>SUM(F8:F30)</f>
        <v>259</v>
      </c>
      <c r="G31" s="18">
        <f aca="true" t="shared" si="6" ref="G31:U31">SUM(G8:G30)</f>
        <v>567462</v>
      </c>
      <c r="H31" s="18">
        <f t="shared" si="6"/>
        <v>5064153</v>
      </c>
      <c r="I31" s="18" t="e">
        <f t="shared" si="6"/>
        <v>#VALUE!</v>
      </c>
      <c r="J31" s="18">
        <f t="shared" si="6"/>
        <v>2552</v>
      </c>
      <c r="K31" s="18">
        <f t="shared" si="6"/>
        <v>2264293</v>
      </c>
      <c r="L31" s="18">
        <f t="shared" si="6"/>
        <v>2331895</v>
      </c>
      <c r="M31" s="18">
        <f t="shared" si="6"/>
        <v>33.98142346246139</v>
      </c>
      <c r="N31" s="18">
        <f t="shared" si="6"/>
        <v>118</v>
      </c>
      <c r="O31" s="18">
        <f t="shared" si="6"/>
        <v>50505</v>
      </c>
      <c r="P31" s="18">
        <f t="shared" si="6"/>
        <v>84124</v>
      </c>
      <c r="Q31" s="18" t="e">
        <f t="shared" si="6"/>
        <v>#VALUE!</v>
      </c>
      <c r="R31" s="18">
        <f t="shared" si="6"/>
        <v>43</v>
      </c>
      <c r="S31" s="18">
        <f t="shared" si="6"/>
        <v>8893</v>
      </c>
      <c r="T31" s="18">
        <f t="shared" si="6"/>
        <v>32886</v>
      </c>
      <c r="U31" s="18" t="e">
        <f t="shared" si="6"/>
        <v>#VALUE!</v>
      </c>
    </row>
    <row r="36" spans="9:19" ht="14.25">
      <c r="I36" s="2"/>
      <c r="K36" s="2"/>
      <c r="M36" s="2"/>
      <c r="O36" s="2"/>
      <c r="Q36" s="2"/>
      <c r="S36" s="2"/>
    </row>
    <row r="37" spans="1:19" ht="14.25">
      <c r="A37" s="2"/>
      <c r="C37" s="3"/>
      <c r="I37" s="2"/>
      <c r="K37" s="2"/>
      <c r="M37" s="2"/>
      <c r="O37" s="2"/>
      <c r="Q37" s="2"/>
      <c r="S37" s="2"/>
    </row>
    <row r="38" spans="1:19" ht="14.25">
      <c r="A38" s="2"/>
      <c r="C38" s="3"/>
      <c r="I38" s="2"/>
      <c r="K38" s="2"/>
      <c r="M38" s="2"/>
      <c r="O38" s="2"/>
      <c r="Q38" s="2"/>
      <c r="S38" s="2"/>
    </row>
    <row r="39" spans="1:19" ht="14.25">
      <c r="A39" s="2"/>
      <c r="C39" s="3"/>
      <c r="I39" s="2"/>
      <c r="K39" s="2"/>
      <c r="M39" s="2"/>
      <c r="N39" s="3"/>
      <c r="O39" s="2"/>
      <c r="Q39" s="2"/>
      <c r="S39" s="2"/>
    </row>
    <row r="40" spans="1:19" ht="14.25">
      <c r="A40" s="2"/>
      <c r="C40" s="3"/>
      <c r="I40" s="2"/>
      <c r="K40" s="2"/>
      <c r="M40" s="2"/>
      <c r="N40" s="3"/>
      <c r="O40" s="2"/>
      <c r="Q40" s="2"/>
      <c r="S40" s="2"/>
    </row>
    <row r="41" spans="1:19" ht="14.25">
      <c r="A41" s="2"/>
      <c r="C41" s="3"/>
      <c r="I41" s="2"/>
      <c r="K41" s="2"/>
      <c r="M41" s="2"/>
      <c r="N41" s="3"/>
      <c r="O41" s="2"/>
      <c r="Q41" s="2"/>
      <c r="S41" s="2"/>
    </row>
    <row r="42" spans="1:19" ht="14.25">
      <c r="A42" s="2"/>
      <c r="C42" s="3"/>
      <c r="I42" s="2"/>
      <c r="K42" s="2"/>
      <c r="M42" s="2"/>
      <c r="O42" s="2"/>
      <c r="Q42" s="2"/>
      <c r="S42" s="2"/>
    </row>
    <row r="43" spans="1:19" ht="14.25">
      <c r="A43" s="2"/>
      <c r="C43" s="3"/>
      <c r="I43" s="2"/>
      <c r="K43" s="2"/>
      <c r="M43" s="2"/>
      <c r="O43" s="2"/>
      <c r="Q43" s="2"/>
      <c r="S43" s="2"/>
    </row>
    <row r="44" spans="1:19" ht="14.25">
      <c r="A44" s="2"/>
      <c r="C44" s="3"/>
      <c r="I44" s="2"/>
      <c r="K44" s="2"/>
      <c r="M44" s="2"/>
      <c r="O44" s="2"/>
      <c r="Q44" s="2"/>
      <c r="S44" s="2"/>
    </row>
    <row r="45" spans="1:19" ht="14.25">
      <c r="A45" s="2"/>
      <c r="C45" s="3"/>
      <c r="I45" s="2"/>
      <c r="K45" s="2"/>
      <c r="M45" s="2"/>
      <c r="O45" s="2"/>
      <c r="Q45" s="2"/>
      <c r="S45" s="2"/>
    </row>
    <row r="46" spans="1:19" ht="14.25">
      <c r="A46" s="2"/>
      <c r="C46" s="3"/>
      <c r="I46" s="2"/>
      <c r="K46" s="2"/>
      <c r="M46" s="2"/>
      <c r="O46" s="2"/>
      <c r="Q46" s="2"/>
      <c r="S46" s="2"/>
    </row>
    <row r="47" spans="1:19" ht="14.25">
      <c r="A47" s="2"/>
      <c r="C47" s="3"/>
      <c r="I47" s="2"/>
      <c r="K47" s="2"/>
      <c r="M47" s="2"/>
      <c r="O47" s="2"/>
      <c r="Q47" s="2"/>
      <c r="S47" s="2"/>
    </row>
    <row r="48" spans="1:19" ht="14.25">
      <c r="A48" s="2"/>
      <c r="C48" s="3"/>
      <c r="I48" s="2"/>
      <c r="K48" s="2"/>
      <c r="M48" s="2"/>
      <c r="O48" s="2"/>
      <c r="Q48" s="2"/>
      <c r="S48" s="2"/>
    </row>
    <row r="49" spans="1:19" ht="14.25">
      <c r="A49" s="2"/>
      <c r="C49" s="3"/>
      <c r="I49" s="2"/>
      <c r="K49" s="2"/>
      <c r="M49" s="2"/>
      <c r="O49" s="2"/>
      <c r="Q49" s="2"/>
      <c r="S49" s="2"/>
    </row>
    <row r="50" spans="1:19" ht="14.25">
      <c r="A50" s="2"/>
      <c r="C50" s="3"/>
      <c r="I50" s="2"/>
      <c r="K50" s="2"/>
      <c r="M50" s="2"/>
      <c r="O50" s="2"/>
      <c r="Q50" s="2"/>
      <c r="S50" s="2"/>
    </row>
    <row r="51" spans="1:19" ht="14.25">
      <c r="A51" s="2"/>
      <c r="C51" s="3"/>
      <c r="I51" s="2"/>
      <c r="K51" s="2"/>
      <c r="M51" s="2"/>
      <c r="O51" s="2"/>
      <c r="Q51" s="2"/>
      <c r="S51" s="2"/>
    </row>
    <row r="52" spans="1:19" ht="14.25">
      <c r="A52" s="2"/>
      <c r="C52" s="3"/>
      <c r="I52" s="2"/>
      <c r="K52" s="2"/>
      <c r="M52" s="2"/>
      <c r="O52" s="2"/>
      <c r="Q52" s="2"/>
      <c r="S52" s="2"/>
    </row>
    <row r="53" spans="1:19" ht="14.25">
      <c r="A53" s="2"/>
      <c r="C53" s="3"/>
      <c r="I53" s="2"/>
      <c r="K53" s="2"/>
      <c r="M53" s="2"/>
      <c r="O53" s="2"/>
      <c r="Q53" s="2"/>
      <c r="S53" s="2"/>
    </row>
    <row r="54" spans="1:19" ht="14.25">
      <c r="A54" s="2"/>
      <c r="C54" s="3"/>
      <c r="I54" s="2"/>
      <c r="K54" s="2"/>
      <c r="M54" s="2"/>
      <c r="O54" s="2"/>
      <c r="Q54" s="2"/>
      <c r="S54" s="2"/>
    </row>
    <row r="55" spans="1:19" ht="14.25">
      <c r="A55" s="2"/>
      <c r="C55" s="3"/>
      <c r="I55" s="2"/>
      <c r="K55" s="2"/>
      <c r="M55" s="2"/>
      <c r="O55" s="2"/>
      <c r="Q55" s="2"/>
      <c r="S55" s="2"/>
    </row>
    <row r="56" spans="1:19" ht="14.25">
      <c r="A56" s="2"/>
      <c r="C56" s="3"/>
      <c r="I56" s="2"/>
      <c r="K56" s="2"/>
      <c r="M56" s="2"/>
      <c r="O56" s="2"/>
      <c r="Q56" s="2"/>
      <c r="S56" s="2"/>
    </row>
    <row r="57" spans="1:19" ht="14.25">
      <c r="A57" s="2"/>
      <c r="C57" s="3"/>
      <c r="I57" s="2"/>
      <c r="K57" s="2"/>
      <c r="M57" s="2"/>
      <c r="O57" s="2"/>
      <c r="Q57" s="2"/>
      <c r="S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3" ht="14.25">
      <c r="A59" s="2"/>
      <c r="C59" s="3"/>
    </row>
  </sheetData>
  <mergeCells count="8">
    <mergeCell ref="A3:C3"/>
    <mergeCell ref="S3:T3"/>
    <mergeCell ref="A4:A5"/>
    <mergeCell ref="N4:Q4"/>
    <mergeCell ref="R4:U4"/>
    <mergeCell ref="J4:M4"/>
    <mergeCell ref="F4:I4"/>
    <mergeCell ref="B4:E4"/>
  </mergeCells>
  <printOptions/>
  <pageMargins left="0.63" right="0.42" top="1.32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83"/>
  <sheetViews>
    <sheetView zoomScale="80" zoomScaleNormal="80" workbookViewId="0" topLeftCell="A4">
      <pane xSplit="1" ySplit="3" topLeftCell="H7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2" sqref="A2:O2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11.125" style="1" customWidth="1"/>
    <col min="4" max="5" width="8.625" style="1" customWidth="1"/>
    <col min="6" max="6" width="5.625" style="1" customWidth="1"/>
    <col min="7" max="7" width="11.125" style="1" customWidth="1"/>
    <col min="8" max="8" width="10.625" style="1" customWidth="1"/>
    <col min="9" max="9" width="10.25390625" style="1" customWidth="1"/>
    <col min="10" max="10" width="7.50390625" style="1" customWidth="1"/>
    <col min="11" max="11" width="12.25390625" style="1" customWidth="1"/>
    <col min="12" max="12" width="12.125" style="1" customWidth="1"/>
    <col min="13" max="13" width="8.625" style="1" customWidth="1"/>
    <col min="14" max="14" width="5.625" style="1" customWidth="1"/>
    <col min="15" max="15" width="11.125" style="1" customWidth="1"/>
    <col min="16" max="17" width="8.625" style="1" customWidth="1"/>
    <col min="18" max="18" width="5.625" style="1" customWidth="1"/>
    <col min="19" max="19" width="11.125" style="1" customWidth="1"/>
    <col min="20" max="20" width="8.625" style="1" customWidth="1"/>
    <col min="21" max="21" width="14.00390625" style="1" customWidth="1"/>
    <col min="22" max="16384" width="9.00390625" style="1" customWidth="1"/>
  </cols>
  <sheetData>
    <row r="1" ht="14.25">
      <c r="A1" s="1" t="s">
        <v>913</v>
      </c>
    </row>
    <row r="3" spans="1:20" ht="14.25">
      <c r="A3" s="106" t="s">
        <v>924</v>
      </c>
      <c r="B3" s="106"/>
      <c r="C3" s="106"/>
      <c r="S3" s="107" t="s">
        <v>461</v>
      </c>
      <c r="T3" s="107"/>
    </row>
    <row r="4" spans="1:21" ht="16.5" customHeight="1">
      <c r="A4" s="79" t="s">
        <v>458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55" t="s">
        <v>59</v>
      </c>
      <c r="S4" s="55"/>
      <c r="T4" s="55"/>
      <c r="U4" s="55"/>
    </row>
    <row r="5" spans="1:21" ht="28.5">
      <c r="A5" s="54"/>
      <c r="B5" s="8" t="s">
        <v>30</v>
      </c>
      <c r="C5" s="8" t="s">
        <v>73</v>
      </c>
      <c r="D5" s="8" t="s">
        <v>31</v>
      </c>
      <c r="E5" s="8" t="s">
        <v>74</v>
      </c>
      <c r="F5" s="8" t="s">
        <v>30</v>
      </c>
      <c r="G5" s="8" t="s">
        <v>73</v>
      </c>
      <c r="H5" s="8" t="s">
        <v>31</v>
      </c>
      <c r="I5" s="8" t="s">
        <v>74</v>
      </c>
      <c r="J5" s="8" t="s">
        <v>30</v>
      </c>
      <c r="K5" s="8" t="s">
        <v>73</v>
      </c>
      <c r="L5" s="8" t="s">
        <v>31</v>
      </c>
      <c r="M5" s="8" t="s">
        <v>74</v>
      </c>
      <c r="N5" s="8" t="s">
        <v>30</v>
      </c>
      <c r="O5" s="8" t="s">
        <v>73</v>
      </c>
      <c r="P5" s="8" t="s">
        <v>31</v>
      </c>
      <c r="Q5" s="8" t="s">
        <v>74</v>
      </c>
      <c r="R5" s="8" t="s">
        <v>30</v>
      </c>
      <c r="S5" s="8" t="s">
        <v>73</v>
      </c>
      <c r="T5" s="8" t="s">
        <v>31</v>
      </c>
      <c r="U5" s="8" t="s">
        <v>74</v>
      </c>
    </row>
    <row r="6" spans="1:21" ht="16.5">
      <c r="A6" s="16" t="s">
        <v>459</v>
      </c>
      <c r="B6" s="96">
        <f>SUM(F6,J6,N6,R6)</f>
        <v>3203</v>
      </c>
      <c r="C6" s="96">
        <f>SUM(G6,K6,O6,S6)</f>
        <v>3016487</v>
      </c>
      <c r="D6" s="96">
        <f>SUM(H6,L6,P6,T6)</f>
        <v>20469310</v>
      </c>
      <c r="E6" s="97">
        <f aca="true" t="shared" si="0" ref="E6:E30">SUM(D6)/C6</f>
        <v>6.785810779227624</v>
      </c>
      <c r="F6" s="98">
        <v>263</v>
      </c>
      <c r="G6" s="98">
        <v>403589</v>
      </c>
      <c r="H6" s="98">
        <v>3064839</v>
      </c>
      <c r="I6" s="97">
        <f aca="true" t="shared" si="1" ref="I6:I30">SUM(H6)/G6</f>
        <v>7.593960687729348</v>
      </c>
      <c r="J6" s="98">
        <v>2781</v>
      </c>
      <c r="K6" s="98">
        <v>2570661</v>
      </c>
      <c r="L6" s="98">
        <v>17245111</v>
      </c>
      <c r="M6" s="97">
        <f aca="true" t="shared" si="2" ref="M6:M30">SUM(L6)/K6</f>
        <v>6.708434523260749</v>
      </c>
      <c r="N6" s="98">
        <v>111</v>
      </c>
      <c r="O6" s="98">
        <v>34560</v>
      </c>
      <c r="P6" s="98">
        <v>130640</v>
      </c>
      <c r="Q6" s="97">
        <f>SUM(P6)/O6</f>
        <v>3.7800925925925926</v>
      </c>
      <c r="R6" s="102">
        <v>48</v>
      </c>
      <c r="S6" s="98">
        <v>7677</v>
      </c>
      <c r="T6" s="98">
        <v>28720</v>
      </c>
      <c r="U6" s="98">
        <v>57041</v>
      </c>
    </row>
    <row r="7" spans="1:21" ht="16.5">
      <c r="A7" s="16" t="s">
        <v>32</v>
      </c>
      <c r="B7" s="96">
        <f>SUM(F7,J7,N7,R7)</f>
        <v>2891</v>
      </c>
      <c r="C7" s="96">
        <f aca="true" t="shared" si="3" ref="C7:D30">SUM(G7,K7,O7,S7)</f>
        <v>2575539</v>
      </c>
      <c r="D7" s="96">
        <f t="shared" si="3"/>
        <v>16479390</v>
      </c>
      <c r="E7" s="97">
        <f t="shared" si="0"/>
        <v>6.398423786244355</v>
      </c>
      <c r="F7" s="98">
        <v>242</v>
      </c>
      <c r="G7" s="98">
        <v>341506</v>
      </c>
      <c r="H7" s="98">
        <v>2256658</v>
      </c>
      <c r="I7" s="97">
        <f t="shared" si="1"/>
        <v>6.607960035841244</v>
      </c>
      <c r="J7" s="98">
        <v>2490</v>
      </c>
      <c r="K7" s="98">
        <v>2191796</v>
      </c>
      <c r="L7" s="98">
        <v>14063372</v>
      </c>
      <c r="M7" s="97">
        <f t="shared" si="2"/>
        <v>6.416369041644387</v>
      </c>
      <c r="N7" s="98">
        <v>111</v>
      </c>
      <c r="O7" s="98">
        <v>34560</v>
      </c>
      <c r="P7" s="98">
        <v>130640</v>
      </c>
      <c r="Q7" s="97">
        <f aca="true" t="shared" si="4" ref="Q7:Q30">SUM(P7)/O7</f>
        <v>3.7800925925925926</v>
      </c>
      <c r="R7" s="102">
        <v>48</v>
      </c>
      <c r="S7" s="98">
        <v>7677</v>
      </c>
      <c r="T7" s="98">
        <v>28720</v>
      </c>
      <c r="U7" s="98">
        <v>57041</v>
      </c>
    </row>
    <row r="8" spans="1:21" ht="16.5">
      <c r="A8" s="16" t="s">
        <v>33</v>
      </c>
      <c r="B8" s="96">
        <f aca="true" t="shared" si="5" ref="B8:B30">SUM(F8,J8,N8,R8)</f>
        <v>62</v>
      </c>
      <c r="C8" s="96">
        <f t="shared" si="3"/>
        <v>372524</v>
      </c>
      <c r="D8" s="96">
        <f t="shared" si="3"/>
        <v>3315534</v>
      </c>
      <c r="E8" s="97">
        <f t="shared" si="0"/>
        <v>8.900188981112626</v>
      </c>
      <c r="F8" s="99">
        <v>7</v>
      </c>
      <c r="G8" s="99">
        <v>34968</v>
      </c>
      <c r="H8" s="99">
        <v>304571</v>
      </c>
      <c r="I8" s="97">
        <f t="shared" si="1"/>
        <v>8.70999199267902</v>
      </c>
      <c r="J8" s="99">
        <v>51</v>
      </c>
      <c r="K8" s="99">
        <v>335605</v>
      </c>
      <c r="L8" s="99">
        <v>3000929</v>
      </c>
      <c r="M8" s="97">
        <f t="shared" si="2"/>
        <v>8.941848303809538</v>
      </c>
      <c r="N8" s="99">
        <v>4</v>
      </c>
      <c r="O8" s="99">
        <v>1951</v>
      </c>
      <c r="P8" s="99">
        <v>10034</v>
      </c>
      <c r="Q8" s="97">
        <f t="shared" si="4"/>
        <v>5.143003587903639</v>
      </c>
      <c r="R8" s="103" t="s">
        <v>912</v>
      </c>
      <c r="S8" s="99" t="s">
        <v>912</v>
      </c>
      <c r="T8" s="99" t="s">
        <v>912</v>
      </c>
      <c r="U8" s="99">
        <v>1909</v>
      </c>
    </row>
    <row r="9" spans="1:21" ht="16.5">
      <c r="A9" s="16" t="s">
        <v>34</v>
      </c>
      <c r="B9" s="96">
        <f t="shared" si="5"/>
        <v>116</v>
      </c>
      <c r="C9" s="96">
        <f t="shared" si="3"/>
        <v>42461</v>
      </c>
      <c r="D9" s="96">
        <f t="shared" si="3"/>
        <v>221734</v>
      </c>
      <c r="E9" s="97">
        <f t="shared" si="0"/>
        <v>5.22206259861991</v>
      </c>
      <c r="F9" s="99">
        <v>1</v>
      </c>
      <c r="G9" s="99">
        <v>284</v>
      </c>
      <c r="H9" s="99">
        <v>1535</v>
      </c>
      <c r="I9" s="97">
        <f t="shared" si="1"/>
        <v>5.404929577464789</v>
      </c>
      <c r="J9" s="99">
        <v>111</v>
      </c>
      <c r="K9" s="99">
        <v>41375</v>
      </c>
      <c r="L9" s="99">
        <v>215852</v>
      </c>
      <c r="M9" s="97">
        <f t="shared" si="2"/>
        <v>5.216966767371601</v>
      </c>
      <c r="N9" s="99">
        <v>2</v>
      </c>
      <c r="O9" s="99">
        <v>560</v>
      </c>
      <c r="P9" s="99">
        <v>3091</v>
      </c>
      <c r="Q9" s="97">
        <f t="shared" si="4"/>
        <v>5.519642857142857</v>
      </c>
      <c r="R9" s="103">
        <v>2</v>
      </c>
      <c r="S9" s="99">
        <v>242</v>
      </c>
      <c r="T9" s="99">
        <v>1256</v>
      </c>
      <c r="U9" s="99">
        <v>1776</v>
      </c>
    </row>
    <row r="10" spans="1:21" ht="16.5">
      <c r="A10" s="16" t="s">
        <v>35</v>
      </c>
      <c r="B10" s="96">
        <f t="shared" si="5"/>
        <v>299</v>
      </c>
      <c r="C10" s="96">
        <f t="shared" si="3"/>
        <v>669583</v>
      </c>
      <c r="D10" s="96">
        <f t="shared" si="3"/>
        <v>4318136</v>
      </c>
      <c r="E10" s="97">
        <f t="shared" si="0"/>
        <v>6.448992880643624</v>
      </c>
      <c r="F10" s="99">
        <v>46</v>
      </c>
      <c r="G10" s="99">
        <v>174288</v>
      </c>
      <c r="H10" s="99">
        <v>1283110</v>
      </c>
      <c r="I10" s="97">
        <f t="shared" si="1"/>
        <v>7.362010006426146</v>
      </c>
      <c r="J10" s="99">
        <v>249</v>
      </c>
      <c r="K10" s="99">
        <v>494538</v>
      </c>
      <c r="L10" s="99">
        <v>3032491</v>
      </c>
      <c r="M10" s="97">
        <f t="shared" si="2"/>
        <v>6.131967614217714</v>
      </c>
      <c r="N10" s="99">
        <v>2</v>
      </c>
      <c r="O10" s="99">
        <v>473</v>
      </c>
      <c r="P10" s="99">
        <v>1427</v>
      </c>
      <c r="Q10" s="97">
        <f t="shared" si="4"/>
        <v>3.016913319238901</v>
      </c>
      <c r="R10" s="104">
        <v>2</v>
      </c>
      <c r="S10" s="99">
        <v>284</v>
      </c>
      <c r="T10" s="99">
        <v>1108</v>
      </c>
      <c r="U10" s="99" t="s">
        <v>906</v>
      </c>
    </row>
    <row r="11" spans="1:21" ht="16.5">
      <c r="A11" s="16" t="s">
        <v>36</v>
      </c>
      <c r="B11" s="96">
        <f t="shared" si="5"/>
        <v>118</v>
      </c>
      <c r="C11" s="96">
        <f t="shared" si="3"/>
        <v>308252</v>
      </c>
      <c r="D11" s="96">
        <f t="shared" si="3"/>
        <v>2076754</v>
      </c>
      <c r="E11" s="97">
        <f t="shared" si="0"/>
        <v>6.737195541310356</v>
      </c>
      <c r="F11" s="99">
        <v>13</v>
      </c>
      <c r="G11" s="99">
        <v>9931</v>
      </c>
      <c r="H11" s="99">
        <v>52023</v>
      </c>
      <c r="I11" s="97">
        <f t="shared" si="1"/>
        <v>5.238445272379418</v>
      </c>
      <c r="J11" s="99">
        <v>104</v>
      </c>
      <c r="K11" s="99">
        <v>298310</v>
      </c>
      <c r="L11" s="99">
        <v>2024700</v>
      </c>
      <c r="M11" s="97">
        <f t="shared" si="2"/>
        <v>6.787234755790956</v>
      </c>
      <c r="N11" s="99" t="s">
        <v>912</v>
      </c>
      <c r="O11" s="99" t="s">
        <v>912</v>
      </c>
      <c r="P11" s="99" t="s">
        <v>912</v>
      </c>
      <c r="Q11" s="97" t="e">
        <f t="shared" si="4"/>
        <v>#VALUE!</v>
      </c>
      <c r="R11" s="103">
        <v>1</v>
      </c>
      <c r="S11" s="99">
        <v>11</v>
      </c>
      <c r="T11" s="99">
        <v>31</v>
      </c>
      <c r="U11" s="99">
        <v>2230</v>
      </c>
    </row>
    <row r="12" spans="1:21" ht="16.5">
      <c r="A12" s="16" t="s">
        <v>37</v>
      </c>
      <c r="B12" s="96">
        <f t="shared" si="5"/>
        <v>145</v>
      </c>
      <c r="C12" s="96">
        <f t="shared" si="3"/>
        <v>46358</v>
      </c>
      <c r="D12" s="96">
        <f t="shared" si="3"/>
        <v>229291</v>
      </c>
      <c r="E12" s="97">
        <f t="shared" si="0"/>
        <v>4.946093446654299</v>
      </c>
      <c r="F12" s="99">
        <v>8</v>
      </c>
      <c r="G12" s="99">
        <v>2765</v>
      </c>
      <c r="H12" s="99">
        <v>14078</v>
      </c>
      <c r="I12" s="97">
        <f t="shared" si="1"/>
        <v>5.091500904159132</v>
      </c>
      <c r="J12" s="99">
        <v>112</v>
      </c>
      <c r="K12" s="99">
        <v>38777</v>
      </c>
      <c r="L12" s="99">
        <v>193850</v>
      </c>
      <c r="M12" s="97">
        <f t="shared" si="2"/>
        <v>4.999097403099776</v>
      </c>
      <c r="N12" s="99">
        <v>18</v>
      </c>
      <c r="O12" s="99">
        <v>3922</v>
      </c>
      <c r="P12" s="99">
        <v>17909</v>
      </c>
      <c r="Q12" s="97">
        <f t="shared" si="4"/>
        <v>4.566292707802142</v>
      </c>
      <c r="R12" s="103">
        <v>7</v>
      </c>
      <c r="S12" s="99">
        <v>894</v>
      </c>
      <c r="T12" s="99">
        <v>3454</v>
      </c>
      <c r="U12" s="99">
        <v>5102</v>
      </c>
    </row>
    <row r="13" spans="1:21" ht="16.5">
      <c r="A13" s="16" t="s">
        <v>38</v>
      </c>
      <c r="B13" s="96">
        <f t="shared" si="5"/>
        <v>327</v>
      </c>
      <c r="C13" s="96">
        <f t="shared" si="3"/>
        <v>216997</v>
      </c>
      <c r="D13" s="96">
        <f t="shared" si="3"/>
        <v>1184948</v>
      </c>
      <c r="E13" s="97">
        <f t="shared" si="0"/>
        <v>5.4606653548205735</v>
      </c>
      <c r="F13" s="99">
        <v>47</v>
      </c>
      <c r="G13" s="99">
        <v>27767</v>
      </c>
      <c r="H13" s="99">
        <v>140546</v>
      </c>
      <c r="I13" s="97">
        <f t="shared" si="1"/>
        <v>5.0616199085245075</v>
      </c>
      <c r="J13" s="99">
        <v>278</v>
      </c>
      <c r="K13" s="99">
        <v>188803</v>
      </c>
      <c r="L13" s="99">
        <v>1043212</v>
      </c>
      <c r="M13" s="97">
        <f t="shared" si="2"/>
        <v>5.525399490474198</v>
      </c>
      <c r="N13" s="99">
        <v>1</v>
      </c>
      <c r="O13" s="99">
        <v>317</v>
      </c>
      <c r="P13" s="99">
        <v>760</v>
      </c>
      <c r="Q13" s="97">
        <f t="shared" si="4"/>
        <v>2.3974763406940065</v>
      </c>
      <c r="R13" s="104">
        <v>1</v>
      </c>
      <c r="S13" s="99">
        <v>110</v>
      </c>
      <c r="T13" s="99">
        <v>430</v>
      </c>
      <c r="U13" s="99" t="s">
        <v>906</v>
      </c>
    </row>
    <row r="14" spans="1:21" ht="16.5">
      <c r="A14" s="16" t="s">
        <v>39</v>
      </c>
      <c r="B14" s="96">
        <f t="shared" si="5"/>
        <v>173</v>
      </c>
      <c r="C14" s="96">
        <f t="shared" si="3"/>
        <v>114848</v>
      </c>
      <c r="D14" s="96">
        <f t="shared" si="3"/>
        <v>611206</v>
      </c>
      <c r="E14" s="97">
        <f t="shared" si="0"/>
        <v>5.321868904987462</v>
      </c>
      <c r="F14" s="99">
        <v>23</v>
      </c>
      <c r="G14" s="99">
        <v>19457</v>
      </c>
      <c r="H14" s="99">
        <v>107595</v>
      </c>
      <c r="I14" s="97">
        <f t="shared" si="1"/>
        <v>5.529886416199825</v>
      </c>
      <c r="J14" s="99">
        <v>144</v>
      </c>
      <c r="K14" s="99">
        <v>94247</v>
      </c>
      <c r="L14" s="99">
        <v>498729</v>
      </c>
      <c r="M14" s="97">
        <f t="shared" si="2"/>
        <v>5.291722813458254</v>
      </c>
      <c r="N14" s="99">
        <v>6</v>
      </c>
      <c r="O14" s="99">
        <v>1144</v>
      </c>
      <c r="P14" s="99">
        <v>4882</v>
      </c>
      <c r="Q14" s="97">
        <f t="shared" si="4"/>
        <v>4.2674825174825175</v>
      </c>
      <c r="R14" s="104" t="s">
        <v>912</v>
      </c>
      <c r="S14" s="99" t="s">
        <v>912</v>
      </c>
      <c r="T14" s="99" t="s">
        <v>912</v>
      </c>
      <c r="U14" s="99" t="s">
        <v>906</v>
      </c>
    </row>
    <row r="15" spans="1:21" ht="16.5">
      <c r="A15" s="16" t="s">
        <v>40</v>
      </c>
      <c r="B15" s="96">
        <f t="shared" si="5"/>
        <v>74</v>
      </c>
      <c r="C15" s="96">
        <f t="shared" si="3"/>
        <v>28926</v>
      </c>
      <c r="D15" s="96">
        <f t="shared" si="3"/>
        <v>139857</v>
      </c>
      <c r="E15" s="97">
        <f t="shared" si="0"/>
        <v>4.834992740095416</v>
      </c>
      <c r="F15" s="99">
        <v>7</v>
      </c>
      <c r="G15" s="99">
        <v>2198</v>
      </c>
      <c r="H15" s="99">
        <v>11015</v>
      </c>
      <c r="I15" s="97">
        <f t="shared" si="1"/>
        <v>5.011373976342129</v>
      </c>
      <c r="J15" s="99">
        <v>62</v>
      </c>
      <c r="K15" s="99">
        <v>26476</v>
      </c>
      <c r="L15" s="99">
        <v>127746</v>
      </c>
      <c r="M15" s="97">
        <f t="shared" si="2"/>
        <v>4.824973560960871</v>
      </c>
      <c r="N15" s="99">
        <v>5</v>
      </c>
      <c r="O15" s="99">
        <v>252</v>
      </c>
      <c r="P15" s="99">
        <v>1096</v>
      </c>
      <c r="Q15" s="97">
        <f t="shared" si="4"/>
        <v>4.349206349206349</v>
      </c>
      <c r="R15" s="103" t="s">
        <v>912</v>
      </c>
      <c r="S15" s="99" t="s">
        <v>912</v>
      </c>
      <c r="T15" s="99" t="s">
        <v>912</v>
      </c>
      <c r="U15" s="99">
        <v>400</v>
      </c>
    </row>
    <row r="16" spans="1:21" ht="16.5">
      <c r="A16" s="16" t="s">
        <v>460</v>
      </c>
      <c r="B16" s="96">
        <f t="shared" si="5"/>
        <v>76</v>
      </c>
      <c r="C16" s="96">
        <f t="shared" si="3"/>
        <v>42094</v>
      </c>
      <c r="D16" s="96">
        <f t="shared" si="3"/>
        <v>210899</v>
      </c>
      <c r="E16" s="97">
        <f t="shared" si="0"/>
        <v>5.010191476219889</v>
      </c>
      <c r="F16" s="99">
        <v>5</v>
      </c>
      <c r="G16" s="99">
        <v>5799</v>
      </c>
      <c r="H16" s="99">
        <v>29742</v>
      </c>
      <c r="I16" s="97">
        <f t="shared" si="1"/>
        <v>5.128815312984997</v>
      </c>
      <c r="J16" s="99">
        <v>66</v>
      </c>
      <c r="K16" s="99">
        <v>35873</v>
      </c>
      <c r="L16" s="99">
        <v>179682</v>
      </c>
      <c r="M16" s="97">
        <f t="shared" si="2"/>
        <v>5.008836729573774</v>
      </c>
      <c r="N16" s="99">
        <v>5</v>
      </c>
      <c r="O16" s="99">
        <v>422</v>
      </c>
      <c r="P16" s="99">
        <v>1475</v>
      </c>
      <c r="Q16" s="97">
        <f t="shared" si="4"/>
        <v>3.495260663507109</v>
      </c>
      <c r="R16" s="103" t="s">
        <v>912</v>
      </c>
      <c r="S16" s="99" t="s">
        <v>912</v>
      </c>
      <c r="T16" s="99" t="s">
        <v>912</v>
      </c>
      <c r="U16" s="99">
        <v>11800</v>
      </c>
    </row>
    <row r="17" spans="1:21" ht="16.5">
      <c r="A17" s="16" t="s">
        <v>41</v>
      </c>
      <c r="B17" s="96">
        <f t="shared" si="5"/>
        <v>84</v>
      </c>
      <c r="C17" s="96">
        <f t="shared" si="3"/>
        <v>28180</v>
      </c>
      <c r="D17" s="96">
        <f t="shared" si="3"/>
        <v>142417</v>
      </c>
      <c r="E17" s="97">
        <f t="shared" si="0"/>
        <v>5.053832505322924</v>
      </c>
      <c r="F17" s="99">
        <v>4</v>
      </c>
      <c r="G17" s="99">
        <v>968</v>
      </c>
      <c r="H17" s="99">
        <v>4756</v>
      </c>
      <c r="I17" s="97">
        <f t="shared" si="1"/>
        <v>4.913223140495868</v>
      </c>
      <c r="J17" s="99">
        <v>67</v>
      </c>
      <c r="K17" s="99">
        <v>21052</v>
      </c>
      <c r="L17" s="99">
        <v>113691</v>
      </c>
      <c r="M17" s="97">
        <f t="shared" si="2"/>
        <v>5.400484514535436</v>
      </c>
      <c r="N17" s="99">
        <v>9</v>
      </c>
      <c r="O17" s="99">
        <v>5746</v>
      </c>
      <c r="P17" s="99">
        <v>22356</v>
      </c>
      <c r="Q17" s="97">
        <f t="shared" si="4"/>
        <v>3.8907065784893837</v>
      </c>
      <c r="R17" s="103">
        <v>4</v>
      </c>
      <c r="S17" s="99">
        <v>414</v>
      </c>
      <c r="T17" s="99">
        <v>1614</v>
      </c>
      <c r="U17" s="99">
        <v>10088</v>
      </c>
    </row>
    <row r="18" spans="1:21" ht="16.5">
      <c r="A18" s="16" t="s">
        <v>42</v>
      </c>
      <c r="B18" s="96">
        <f t="shared" si="5"/>
        <v>165</v>
      </c>
      <c r="C18" s="96">
        <f t="shared" si="3"/>
        <v>63933</v>
      </c>
      <c r="D18" s="96">
        <f t="shared" si="3"/>
        <v>309582</v>
      </c>
      <c r="E18" s="97">
        <f t="shared" si="0"/>
        <v>4.842288020271221</v>
      </c>
      <c r="F18" s="99" t="s">
        <v>912</v>
      </c>
      <c r="G18" s="99" t="s">
        <v>912</v>
      </c>
      <c r="H18" s="99" t="s">
        <v>912</v>
      </c>
      <c r="I18" s="97" t="e">
        <f t="shared" si="1"/>
        <v>#VALUE!</v>
      </c>
      <c r="J18" s="99">
        <v>131</v>
      </c>
      <c r="K18" s="99">
        <v>58347</v>
      </c>
      <c r="L18" s="99">
        <v>291331</v>
      </c>
      <c r="M18" s="97">
        <f t="shared" si="2"/>
        <v>4.993075907930142</v>
      </c>
      <c r="N18" s="99">
        <v>31</v>
      </c>
      <c r="O18" s="99">
        <v>5388</v>
      </c>
      <c r="P18" s="99">
        <v>17477</v>
      </c>
      <c r="Q18" s="97">
        <f t="shared" si="4"/>
        <v>3.243689680772086</v>
      </c>
      <c r="R18" s="103">
        <v>3</v>
      </c>
      <c r="S18" s="99">
        <v>198</v>
      </c>
      <c r="T18" s="99">
        <v>774</v>
      </c>
      <c r="U18" s="99">
        <v>1503</v>
      </c>
    </row>
    <row r="19" spans="1:21" ht="16.5">
      <c r="A19" s="16" t="s">
        <v>43</v>
      </c>
      <c r="B19" s="96">
        <f t="shared" si="5"/>
        <v>421</v>
      </c>
      <c r="C19" s="96">
        <f t="shared" si="3"/>
        <v>127504</v>
      </c>
      <c r="D19" s="96">
        <f t="shared" si="3"/>
        <v>634380</v>
      </c>
      <c r="E19" s="97">
        <f t="shared" si="0"/>
        <v>4.975373321621283</v>
      </c>
      <c r="F19" s="99">
        <v>42</v>
      </c>
      <c r="G19" s="99">
        <v>35018</v>
      </c>
      <c r="H19" s="99">
        <v>168357</v>
      </c>
      <c r="I19" s="97">
        <f t="shared" si="1"/>
        <v>4.807727454451996</v>
      </c>
      <c r="J19" s="99">
        <v>364</v>
      </c>
      <c r="K19" s="99">
        <v>86079</v>
      </c>
      <c r="L19" s="99">
        <v>445221</v>
      </c>
      <c r="M19" s="97">
        <f t="shared" si="2"/>
        <v>5.172237131007563</v>
      </c>
      <c r="N19" s="99">
        <v>8</v>
      </c>
      <c r="O19" s="99">
        <v>5490</v>
      </c>
      <c r="P19" s="99">
        <v>17157</v>
      </c>
      <c r="Q19" s="97">
        <f t="shared" si="4"/>
        <v>3.125136612021858</v>
      </c>
      <c r="R19" s="103">
        <v>7</v>
      </c>
      <c r="S19" s="99">
        <v>917</v>
      </c>
      <c r="T19" s="99">
        <v>3645</v>
      </c>
      <c r="U19" s="99">
        <v>6013</v>
      </c>
    </row>
    <row r="20" spans="1:21" ht="16.5">
      <c r="A20" s="16" t="s">
        <v>44</v>
      </c>
      <c r="B20" s="96">
        <f t="shared" si="5"/>
        <v>192</v>
      </c>
      <c r="C20" s="96">
        <f t="shared" si="3"/>
        <v>50070</v>
      </c>
      <c r="D20" s="96">
        <f t="shared" si="3"/>
        <v>243869</v>
      </c>
      <c r="E20" s="97">
        <f t="shared" si="0"/>
        <v>4.87056121429998</v>
      </c>
      <c r="F20" s="99">
        <v>7</v>
      </c>
      <c r="G20" s="99">
        <v>1660</v>
      </c>
      <c r="H20" s="99">
        <v>8208</v>
      </c>
      <c r="I20" s="97">
        <f t="shared" si="1"/>
        <v>4.944578313253012</v>
      </c>
      <c r="J20" s="99">
        <v>167</v>
      </c>
      <c r="K20" s="99">
        <v>42732</v>
      </c>
      <c r="L20" s="99">
        <v>215794</v>
      </c>
      <c r="M20" s="97">
        <f t="shared" si="2"/>
        <v>5.049939155667883</v>
      </c>
      <c r="N20" s="99">
        <v>7</v>
      </c>
      <c r="O20" s="99">
        <v>3097</v>
      </c>
      <c r="P20" s="99">
        <v>9806</v>
      </c>
      <c r="Q20" s="97">
        <f t="shared" si="4"/>
        <v>3.166289958023894</v>
      </c>
      <c r="R20" s="103">
        <v>11</v>
      </c>
      <c r="S20" s="99">
        <v>2581</v>
      </c>
      <c r="T20" s="99">
        <v>10061</v>
      </c>
      <c r="U20" s="99">
        <v>9206</v>
      </c>
    </row>
    <row r="21" spans="1:21" ht="16.5">
      <c r="A21" s="16" t="s">
        <v>45</v>
      </c>
      <c r="B21" s="96">
        <f t="shared" si="5"/>
        <v>56</v>
      </c>
      <c r="C21" s="96">
        <f t="shared" si="3"/>
        <v>15106</v>
      </c>
      <c r="D21" s="96">
        <f t="shared" si="3"/>
        <v>78254</v>
      </c>
      <c r="E21" s="97">
        <f t="shared" si="0"/>
        <v>5.180325698397987</v>
      </c>
      <c r="F21" s="99">
        <v>6</v>
      </c>
      <c r="G21" s="99">
        <v>1235</v>
      </c>
      <c r="H21" s="99">
        <v>7929</v>
      </c>
      <c r="I21" s="97">
        <f t="shared" si="1"/>
        <v>6.420242914979757</v>
      </c>
      <c r="J21" s="99">
        <v>43</v>
      </c>
      <c r="K21" s="99">
        <v>12832</v>
      </c>
      <c r="L21" s="99">
        <v>66538</v>
      </c>
      <c r="M21" s="97">
        <f t="shared" si="2"/>
        <v>5.185317955112219</v>
      </c>
      <c r="N21" s="99">
        <v>2</v>
      </c>
      <c r="O21" s="99">
        <v>189</v>
      </c>
      <c r="P21" s="99">
        <v>663</v>
      </c>
      <c r="Q21" s="97">
        <f t="shared" si="4"/>
        <v>3.507936507936508</v>
      </c>
      <c r="R21" s="103">
        <v>5</v>
      </c>
      <c r="S21" s="99">
        <v>850</v>
      </c>
      <c r="T21" s="99">
        <v>3124</v>
      </c>
      <c r="U21" s="99">
        <v>964</v>
      </c>
    </row>
    <row r="22" spans="1:21" ht="16.5">
      <c r="A22" s="16" t="s">
        <v>46</v>
      </c>
      <c r="B22" s="96">
        <f t="shared" si="5"/>
        <v>144</v>
      </c>
      <c r="C22" s="96">
        <f t="shared" si="3"/>
        <v>42648</v>
      </c>
      <c r="D22" s="96">
        <f t="shared" si="3"/>
        <v>213026</v>
      </c>
      <c r="E22" s="97">
        <f t="shared" si="0"/>
        <v>4.99498217970362</v>
      </c>
      <c r="F22" s="99">
        <v>5</v>
      </c>
      <c r="G22" s="99">
        <v>723</v>
      </c>
      <c r="H22" s="99">
        <v>3558</v>
      </c>
      <c r="I22" s="97">
        <f t="shared" si="1"/>
        <v>4.921161825726141</v>
      </c>
      <c r="J22" s="99">
        <v>138</v>
      </c>
      <c r="K22" s="99">
        <v>41761</v>
      </c>
      <c r="L22" s="99">
        <v>208893</v>
      </c>
      <c r="M22" s="97">
        <f t="shared" si="2"/>
        <v>5.002107229233016</v>
      </c>
      <c r="N22" s="99">
        <v>1</v>
      </c>
      <c r="O22" s="99">
        <v>164</v>
      </c>
      <c r="P22" s="99">
        <v>575</v>
      </c>
      <c r="Q22" s="97">
        <f t="shared" si="4"/>
        <v>3.5060975609756095</v>
      </c>
      <c r="R22" s="104" t="s">
        <v>912</v>
      </c>
      <c r="S22" s="99" t="s">
        <v>912</v>
      </c>
      <c r="T22" s="99" t="s">
        <v>912</v>
      </c>
      <c r="U22" s="99" t="s">
        <v>906</v>
      </c>
    </row>
    <row r="23" spans="1:21" ht="16.5">
      <c r="A23" s="16" t="s">
        <v>47</v>
      </c>
      <c r="B23" s="96">
        <f t="shared" si="5"/>
        <v>29</v>
      </c>
      <c r="C23" s="96">
        <f t="shared" si="3"/>
        <v>9154</v>
      </c>
      <c r="D23" s="96">
        <f t="shared" si="3"/>
        <v>39880</v>
      </c>
      <c r="E23" s="97">
        <f t="shared" si="0"/>
        <v>4.356565435875027</v>
      </c>
      <c r="F23" s="99" t="s">
        <v>912</v>
      </c>
      <c r="G23" s="99" t="s">
        <v>912</v>
      </c>
      <c r="H23" s="99" t="s">
        <v>912</v>
      </c>
      <c r="I23" s="97" t="e">
        <f t="shared" si="1"/>
        <v>#VALUE!</v>
      </c>
      <c r="J23" s="99">
        <v>24</v>
      </c>
      <c r="K23" s="99">
        <v>6328</v>
      </c>
      <c r="L23" s="99">
        <v>31322</v>
      </c>
      <c r="M23" s="97">
        <f t="shared" si="2"/>
        <v>4.9497471554993675</v>
      </c>
      <c r="N23" s="99">
        <v>2</v>
      </c>
      <c r="O23" s="99">
        <v>2090</v>
      </c>
      <c r="P23" s="99">
        <v>5689</v>
      </c>
      <c r="Q23" s="97">
        <f t="shared" si="4"/>
        <v>2.7220095693779904</v>
      </c>
      <c r="R23" s="103">
        <v>3</v>
      </c>
      <c r="S23" s="99">
        <v>736</v>
      </c>
      <c r="T23" s="99">
        <v>2869</v>
      </c>
      <c r="U23" s="99">
        <v>3640</v>
      </c>
    </row>
    <row r="24" spans="1:21" ht="16.5">
      <c r="A24" s="16" t="s">
        <v>48</v>
      </c>
      <c r="B24" s="96">
        <f t="shared" si="5"/>
        <v>7</v>
      </c>
      <c r="C24" s="96">
        <f t="shared" si="3"/>
        <v>15131</v>
      </c>
      <c r="D24" s="96">
        <f t="shared" si="3"/>
        <v>92850</v>
      </c>
      <c r="E24" s="97">
        <f t="shared" si="0"/>
        <v>6.136408697376248</v>
      </c>
      <c r="F24" s="99">
        <v>1</v>
      </c>
      <c r="G24" s="99">
        <v>298</v>
      </c>
      <c r="H24" s="99">
        <v>1901</v>
      </c>
      <c r="I24" s="97">
        <f t="shared" si="1"/>
        <v>6.379194630872483</v>
      </c>
      <c r="J24" s="99">
        <v>4</v>
      </c>
      <c r="K24" s="99">
        <v>14305</v>
      </c>
      <c r="L24" s="99">
        <v>88825</v>
      </c>
      <c r="M24" s="97">
        <f t="shared" si="2"/>
        <v>6.209367354072003</v>
      </c>
      <c r="N24" s="99">
        <v>2</v>
      </c>
      <c r="O24" s="99">
        <v>528</v>
      </c>
      <c r="P24" s="99">
        <v>2124</v>
      </c>
      <c r="Q24" s="97">
        <f t="shared" si="4"/>
        <v>4.0227272727272725</v>
      </c>
      <c r="R24" s="104" t="s">
        <v>912</v>
      </c>
      <c r="S24" s="99" t="s">
        <v>912</v>
      </c>
      <c r="T24" s="99" t="s">
        <v>912</v>
      </c>
      <c r="U24" s="99" t="s">
        <v>906</v>
      </c>
    </row>
    <row r="25" spans="1:21" ht="16.5">
      <c r="A25" s="16" t="s">
        <v>49</v>
      </c>
      <c r="B25" s="96">
        <f t="shared" si="5"/>
        <v>32</v>
      </c>
      <c r="C25" s="96">
        <f t="shared" si="3"/>
        <v>21847</v>
      </c>
      <c r="D25" s="96">
        <f t="shared" si="3"/>
        <v>112755</v>
      </c>
      <c r="E25" s="97">
        <f t="shared" si="0"/>
        <v>5.1611205199798595</v>
      </c>
      <c r="F25" s="99">
        <v>3</v>
      </c>
      <c r="G25" s="99">
        <v>540</v>
      </c>
      <c r="H25" s="99">
        <v>2702</v>
      </c>
      <c r="I25" s="97">
        <f t="shared" si="1"/>
        <v>5.003703703703704</v>
      </c>
      <c r="J25" s="99">
        <v>29</v>
      </c>
      <c r="K25" s="99">
        <v>21307</v>
      </c>
      <c r="L25" s="99">
        <v>110053</v>
      </c>
      <c r="M25" s="97">
        <f t="shared" si="2"/>
        <v>5.1651100577275075</v>
      </c>
      <c r="N25" s="99" t="s">
        <v>912</v>
      </c>
      <c r="O25" s="99" t="s">
        <v>912</v>
      </c>
      <c r="P25" s="99" t="s">
        <v>912</v>
      </c>
      <c r="Q25" s="97" t="e">
        <f t="shared" si="4"/>
        <v>#VALUE!</v>
      </c>
      <c r="R25" s="104" t="s">
        <v>912</v>
      </c>
      <c r="S25" s="99" t="s">
        <v>912</v>
      </c>
      <c r="T25" s="99" t="s">
        <v>912</v>
      </c>
      <c r="U25" s="99" t="s">
        <v>906</v>
      </c>
    </row>
    <row r="26" spans="1:21" ht="16.5">
      <c r="A26" s="16" t="s">
        <v>50</v>
      </c>
      <c r="B26" s="96">
        <f t="shared" si="5"/>
        <v>127</v>
      </c>
      <c r="C26" s="96">
        <f t="shared" si="3"/>
        <v>253638</v>
      </c>
      <c r="D26" s="96">
        <f t="shared" si="3"/>
        <v>1770768</v>
      </c>
      <c r="E26" s="97">
        <f t="shared" si="0"/>
        <v>6.981477538854588</v>
      </c>
      <c r="F26" s="99">
        <v>1</v>
      </c>
      <c r="G26" s="99">
        <v>5127</v>
      </c>
      <c r="H26" s="99">
        <v>28447</v>
      </c>
      <c r="I26" s="97">
        <f t="shared" si="1"/>
        <v>5.548468890189194</v>
      </c>
      <c r="J26" s="99">
        <v>120</v>
      </c>
      <c r="K26" s="99">
        <v>245445</v>
      </c>
      <c r="L26" s="99">
        <v>1728849</v>
      </c>
      <c r="M26" s="97">
        <f t="shared" si="2"/>
        <v>7.043732811831571</v>
      </c>
      <c r="N26" s="99">
        <v>5</v>
      </c>
      <c r="O26" s="99">
        <v>2630</v>
      </c>
      <c r="P26" s="99">
        <v>13132</v>
      </c>
      <c r="Q26" s="97">
        <f t="shared" si="4"/>
        <v>4.993155893536121</v>
      </c>
      <c r="R26" s="104">
        <v>1</v>
      </c>
      <c r="S26" s="99">
        <v>436</v>
      </c>
      <c r="T26" s="99">
        <v>340</v>
      </c>
      <c r="U26" s="99" t="s">
        <v>906</v>
      </c>
    </row>
    <row r="27" spans="1:21" ht="16.5">
      <c r="A27" s="16" t="s">
        <v>51</v>
      </c>
      <c r="B27" s="96">
        <f t="shared" si="5"/>
        <v>50</v>
      </c>
      <c r="C27" s="96">
        <f t="shared" si="3"/>
        <v>19678</v>
      </c>
      <c r="D27" s="96">
        <f t="shared" si="3"/>
        <v>104025</v>
      </c>
      <c r="E27" s="97">
        <f t="shared" si="0"/>
        <v>5.286360402479927</v>
      </c>
      <c r="F27" s="99" t="s">
        <v>912</v>
      </c>
      <c r="G27" s="99" t="s">
        <v>912</v>
      </c>
      <c r="H27" s="99" t="s">
        <v>912</v>
      </c>
      <c r="I27" s="97" t="e">
        <f t="shared" si="1"/>
        <v>#VALUE!</v>
      </c>
      <c r="J27" s="99">
        <v>50</v>
      </c>
      <c r="K27" s="99">
        <v>19678</v>
      </c>
      <c r="L27" s="99">
        <v>104025</v>
      </c>
      <c r="M27" s="97">
        <f t="shared" si="2"/>
        <v>5.286360402479927</v>
      </c>
      <c r="N27" s="99" t="s">
        <v>912</v>
      </c>
      <c r="O27" s="99" t="s">
        <v>912</v>
      </c>
      <c r="P27" s="99" t="s">
        <v>912</v>
      </c>
      <c r="Q27" s="97" t="e">
        <f t="shared" si="4"/>
        <v>#VALUE!</v>
      </c>
      <c r="R27" s="103" t="s">
        <v>912</v>
      </c>
      <c r="S27" s="99" t="s">
        <v>912</v>
      </c>
      <c r="T27" s="99" t="s">
        <v>912</v>
      </c>
      <c r="U27" s="99">
        <v>2410</v>
      </c>
    </row>
    <row r="28" spans="1:21" ht="16.5">
      <c r="A28" s="16" t="s">
        <v>52</v>
      </c>
      <c r="B28" s="96">
        <f t="shared" si="5"/>
        <v>194</v>
      </c>
      <c r="C28" s="96">
        <f t="shared" si="3"/>
        <v>86607</v>
      </c>
      <c r="D28" s="96">
        <f t="shared" si="3"/>
        <v>429225</v>
      </c>
      <c r="E28" s="97">
        <f t="shared" si="0"/>
        <v>4.956008174858845</v>
      </c>
      <c r="F28" s="99">
        <v>16</v>
      </c>
      <c r="G28" s="99">
        <v>18480</v>
      </c>
      <c r="H28" s="99">
        <v>86585</v>
      </c>
      <c r="I28" s="97">
        <f t="shared" si="1"/>
        <v>4.6853354978354975</v>
      </c>
      <c r="J28" s="99">
        <v>176</v>
      </c>
      <c r="K28" s="99">
        <v>67926</v>
      </c>
      <c r="L28" s="99">
        <v>341639</v>
      </c>
      <c r="M28" s="97">
        <f t="shared" si="2"/>
        <v>5.029576303624532</v>
      </c>
      <c r="N28" s="99">
        <v>1</v>
      </c>
      <c r="O28" s="99">
        <v>197</v>
      </c>
      <c r="P28" s="99">
        <v>987</v>
      </c>
      <c r="Q28" s="97">
        <f t="shared" si="4"/>
        <v>5.01015228426396</v>
      </c>
      <c r="R28" s="104">
        <v>1</v>
      </c>
      <c r="S28" s="99">
        <v>4</v>
      </c>
      <c r="T28" s="99">
        <v>14</v>
      </c>
      <c r="U28" s="99" t="s">
        <v>906</v>
      </c>
    </row>
    <row r="29" spans="1:21" ht="16.5">
      <c r="A29" s="16" t="s">
        <v>53</v>
      </c>
      <c r="B29" s="96">
        <f t="shared" si="5"/>
        <v>40</v>
      </c>
      <c r="C29" s="96">
        <f t="shared" si="3"/>
        <v>188991</v>
      </c>
      <c r="D29" s="96">
        <f t="shared" si="3"/>
        <v>2282261</v>
      </c>
      <c r="E29" s="97">
        <f t="shared" si="0"/>
        <v>12.07603007550624</v>
      </c>
      <c r="F29" s="98">
        <v>9</v>
      </c>
      <c r="G29" s="98">
        <v>53869</v>
      </c>
      <c r="H29" s="98">
        <v>765473</v>
      </c>
      <c r="I29" s="97">
        <f t="shared" si="1"/>
        <v>14.209898086097756</v>
      </c>
      <c r="J29" s="98">
        <v>31</v>
      </c>
      <c r="K29" s="98">
        <v>135122</v>
      </c>
      <c r="L29" s="98">
        <v>1516788</v>
      </c>
      <c r="M29" s="97">
        <f t="shared" si="2"/>
        <v>11.225322301327688</v>
      </c>
      <c r="N29" s="98" t="s">
        <v>912</v>
      </c>
      <c r="O29" s="98" t="s">
        <v>912</v>
      </c>
      <c r="P29" s="98" t="s">
        <v>912</v>
      </c>
      <c r="Q29" s="97" t="e">
        <f t="shared" si="4"/>
        <v>#VALUE!</v>
      </c>
      <c r="R29" s="105" t="s">
        <v>912</v>
      </c>
      <c r="S29" s="98" t="s">
        <v>912</v>
      </c>
      <c r="T29" s="98" t="s">
        <v>912</v>
      </c>
      <c r="U29" s="98" t="s">
        <v>906</v>
      </c>
    </row>
    <row r="30" spans="1:21" ht="16.5">
      <c r="A30" s="16" t="s">
        <v>54</v>
      </c>
      <c r="B30" s="96">
        <f t="shared" si="5"/>
        <v>272</v>
      </c>
      <c r="C30" s="96">
        <f t="shared" si="3"/>
        <v>251966</v>
      </c>
      <c r="D30" s="96">
        <f t="shared" si="3"/>
        <v>1707659</v>
      </c>
      <c r="E30" s="97">
        <f t="shared" si="0"/>
        <v>6.777339006056373</v>
      </c>
      <c r="F30" s="98">
        <v>12</v>
      </c>
      <c r="G30" s="98">
        <v>8223</v>
      </c>
      <c r="H30" s="98">
        <v>42708</v>
      </c>
      <c r="I30" s="97">
        <f t="shared" si="1"/>
        <v>5.193724917913171</v>
      </c>
      <c r="J30" s="98">
        <v>260</v>
      </c>
      <c r="K30" s="98">
        <v>243743</v>
      </c>
      <c r="L30" s="98">
        <v>1664951</v>
      </c>
      <c r="M30" s="97">
        <f t="shared" si="2"/>
        <v>6.830764370669106</v>
      </c>
      <c r="N30" s="98" t="s">
        <v>912</v>
      </c>
      <c r="O30" s="98" t="s">
        <v>912</v>
      </c>
      <c r="P30" s="98" t="s">
        <v>912</v>
      </c>
      <c r="Q30" s="97" t="e">
        <f t="shared" si="4"/>
        <v>#VALUE!</v>
      </c>
      <c r="R30" s="105" t="s">
        <v>912</v>
      </c>
      <c r="S30" s="98" t="s">
        <v>912</v>
      </c>
      <c r="T30" s="98" t="s">
        <v>912</v>
      </c>
      <c r="U30" s="98" t="s">
        <v>906</v>
      </c>
    </row>
    <row r="31" spans="6:21" ht="14.25">
      <c r="F31" s="18">
        <f>SUM(F8:F30)</f>
        <v>263</v>
      </c>
      <c r="G31" s="18">
        <f aca="true" t="shared" si="6" ref="G31:U31">SUM(G8:G30)</f>
        <v>403598</v>
      </c>
      <c r="H31" s="18">
        <f t="shared" si="6"/>
        <v>3064839</v>
      </c>
      <c r="I31" s="18" t="e">
        <f t="shared" si="6"/>
        <v>#VALUE!</v>
      </c>
      <c r="J31" s="18">
        <f t="shared" si="6"/>
        <v>2781</v>
      </c>
      <c r="K31" s="18">
        <f t="shared" si="6"/>
        <v>2570661</v>
      </c>
      <c r="L31" s="18">
        <f t="shared" si="6"/>
        <v>17245111</v>
      </c>
      <c r="M31" s="18">
        <f t="shared" si="6"/>
        <v>135.27119008947466</v>
      </c>
      <c r="N31" s="18">
        <f t="shared" si="6"/>
        <v>111</v>
      </c>
      <c r="O31" s="18">
        <f t="shared" si="6"/>
        <v>34560</v>
      </c>
      <c r="P31" s="18">
        <f t="shared" si="6"/>
        <v>130640</v>
      </c>
      <c r="Q31" s="18" t="e">
        <f t="shared" si="6"/>
        <v>#VALUE!</v>
      </c>
      <c r="R31" s="18">
        <f t="shared" si="6"/>
        <v>48</v>
      </c>
      <c r="S31" s="18">
        <f t="shared" si="6"/>
        <v>7677</v>
      </c>
      <c r="T31" s="18">
        <f t="shared" si="6"/>
        <v>28720</v>
      </c>
      <c r="U31" s="18">
        <f t="shared" si="6"/>
        <v>57041</v>
      </c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  <row r="82" spans="5:19" ht="14.25">
      <c r="E82" s="2"/>
      <c r="G82" s="2"/>
      <c r="I82" s="2"/>
      <c r="K82" s="2"/>
      <c r="M82" s="2"/>
      <c r="O82" s="2"/>
      <c r="Q82" s="2"/>
      <c r="S82" s="2"/>
    </row>
    <row r="83" spans="5:19" ht="14.25">
      <c r="E83" s="2"/>
      <c r="G83" s="2"/>
      <c r="I83" s="2"/>
      <c r="K83" s="2"/>
      <c r="M83" s="2"/>
      <c r="O83" s="2"/>
      <c r="Q83" s="2"/>
      <c r="S83" s="2"/>
    </row>
  </sheetData>
  <mergeCells count="7">
    <mergeCell ref="A3:C3"/>
    <mergeCell ref="S3:T3"/>
    <mergeCell ref="A4:A5"/>
    <mergeCell ref="J4:M4"/>
    <mergeCell ref="F4:I4"/>
    <mergeCell ref="N4:Q4"/>
    <mergeCell ref="R4:U4"/>
  </mergeCells>
  <printOptions/>
  <pageMargins left="0.28" right="0.38" top="1" bottom="1" header="0.5" footer="0.5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1"/>
  <sheetViews>
    <sheetView zoomScale="90" zoomScaleNormal="90" workbookViewId="0" topLeftCell="A4">
      <pane xSplit="1" ySplit="3" topLeftCell="G7" activePane="bottomRight" state="frozen"/>
      <selection pane="topLeft" activeCell="A2" sqref="A2:O2"/>
      <selection pane="topRight" activeCell="A2" sqref="A2:O2"/>
      <selection pane="bottomLeft" activeCell="A2" sqref="A2:O2"/>
      <selection pane="bottomRight" activeCell="A2" sqref="A2:O2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8.25390625" style="1" customWidth="1"/>
    <col min="4" max="4" width="8.625" style="1" customWidth="1"/>
    <col min="5" max="5" width="6.625" style="1" customWidth="1"/>
    <col min="6" max="6" width="5.75390625" style="1" customWidth="1"/>
    <col min="7" max="7" width="9.625" style="1" customWidth="1"/>
    <col min="8" max="8" width="10.75390625" style="1" customWidth="1"/>
    <col min="9" max="9" width="9.00390625" style="1" customWidth="1"/>
    <col min="10" max="10" width="6.875" style="1" customWidth="1"/>
    <col min="11" max="11" width="10.125" style="1" customWidth="1"/>
    <col min="12" max="12" width="11.00390625" style="1" customWidth="1"/>
    <col min="13" max="13" width="5.75390625" style="1" customWidth="1"/>
    <col min="14" max="14" width="5.625" style="1" customWidth="1"/>
    <col min="15" max="15" width="8.125" style="1" customWidth="1"/>
    <col min="16" max="16" width="9.50390625" style="1" customWidth="1"/>
    <col min="17" max="17" width="6.625" style="1" customWidth="1"/>
    <col min="18" max="18" width="5.125" style="1" customWidth="1"/>
    <col min="19" max="19" width="8.25390625" style="1" customWidth="1"/>
    <col min="20" max="20" width="8.125" style="1" customWidth="1"/>
    <col min="21" max="21" width="6.00390625" style="1" customWidth="1"/>
    <col min="22" max="16384" width="9.00390625" style="1" customWidth="1"/>
  </cols>
  <sheetData>
    <row r="1" ht="14.25">
      <c r="A1" s="1" t="s">
        <v>913</v>
      </c>
    </row>
    <row r="3" spans="1:20" ht="14.25">
      <c r="A3" s="106" t="s">
        <v>925</v>
      </c>
      <c r="B3" s="106"/>
      <c r="C3" s="106"/>
      <c r="S3" s="107" t="s">
        <v>461</v>
      </c>
      <c r="T3" s="107"/>
    </row>
    <row r="4" spans="1:21" ht="16.5" customHeight="1">
      <c r="A4" s="79" t="s">
        <v>458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16"/>
      <c r="S4" s="16" t="s">
        <v>59</v>
      </c>
      <c r="T4" s="16"/>
      <c r="U4" s="16"/>
    </row>
    <row r="5" spans="1:21" s="7" customFormat="1" ht="28.5">
      <c r="A5" s="54"/>
      <c r="B5" s="8" t="s">
        <v>30</v>
      </c>
      <c r="C5" s="8" t="s">
        <v>73</v>
      </c>
      <c r="D5" s="8" t="s">
        <v>31</v>
      </c>
      <c r="E5" s="8" t="s">
        <v>74</v>
      </c>
      <c r="F5" s="8" t="s">
        <v>30</v>
      </c>
      <c r="G5" s="8" t="s">
        <v>73</v>
      </c>
      <c r="H5" s="8" t="s">
        <v>31</v>
      </c>
      <c r="I5" s="8" t="s">
        <v>74</v>
      </c>
      <c r="J5" s="8" t="s">
        <v>30</v>
      </c>
      <c r="K5" s="8" t="s">
        <v>73</v>
      </c>
      <c r="L5" s="8" t="s">
        <v>31</v>
      </c>
      <c r="M5" s="8" t="s">
        <v>74</v>
      </c>
      <c r="N5" s="8" t="s">
        <v>30</v>
      </c>
      <c r="O5" s="8" t="s">
        <v>73</v>
      </c>
      <c r="P5" s="8" t="s">
        <v>31</v>
      </c>
      <c r="Q5" s="8" t="s">
        <v>74</v>
      </c>
      <c r="R5" s="8" t="s">
        <v>30</v>
      </c>
      <c r="S5" s="8" t="s">
        <v>73</v>
      </c>
      <c r="T5" s="8" t="s">
        <v>31</v>
      </c>
      <c r="U5" s="8" t="s">
        <v>74</v>
      </c>
    </row>
    <row r="6" spans="1:21" ht="14.25">
      <c r="A6" s="16" t="s">
        <v>459</v>
      </c>
      <c r="B6" s="96">
        <f>SUM(F6,J6,N6,R6)</f>
        <v>3529</v>
      </c>
      <c r="C6" s="96">
        <f>SUM(G6,K6,O6,S6)</f>
        <v>3463845</v>
      </c>
      <c r="D6" s="96">
        <f>SUM(H6,L6,P6,T6)</f>
        <v>23918228</v>
      </c>
      <c r="E6" s="96">
        <f aca="true" t="shared" si="0" ref="E6:E30">SUM(D6)/C6</f>
        <v>6.9051092066763955</v>
      </c>
      <c r="F6" s="98">
        <v>242</v>
      </c>
      <c r="G6" s="98">
        <v>376668</v>
      </c>
      <c r="H6" s="98">
        <v>2973717</v>
      </c>
      <c r="I6" s="97">
        <f>SUM(H6)/G6</f>
        <v>7.8947959476249645</v>
      </c>
      <c r="J6" s="98">
        <v>3097</v>
      </c>
      <c r="K6" s="98">
        <v>3025995</v>
      </c>
      <c r="L6" s="98">
        <v>20706718</v>
      </c>
      <c r="M6" s="97">
        <f>SUM(L6)/K6</f>
        <v>6.8429452130621495</v>
      </c>
      <c r="N6" s="98">
        <v>142</v>
      </c>
      <c r="O6" s="98">
        <v>49067</v>
      </c>
      <c r="P6" s="98">
        <v>190055</v>
      </c>
      <c r="Q6" s="97">
        <f>SUM(P6)/O6</f>
        <v>3.873377218904763</v>
      </c>
      <c r="R6" s="98">
        <v>48</v>
      </c>
      <c r="S6" s="98">
        <v>12115</v>
      </c>
      <c r="T6" s="98">
        <v>47738</v>
      </c>
      <c r="U6" s="97">
        <f>SUM(T6)/S6</f>
        <v>3.9404044572843584</v>
      </c>
    </row>
    <row r="7" spans="1:21" ht="14.25">
      <c r="A7" s="16" t="s">
        <v>32</v>
      </c>
      <c r="B7" s="96">
        <f aca="true" t="shared" si="1" ref="B7:C30">SUM(F7,J7,N7,R7)</f>
        <v>3247</v>
      </c>
      <c r="C7" s="96">
        <f>SUM(G7,K7,O7,S7)</f>
        <v>2667400</v>
      </c>
      <c r="D7" s="96">
        <f aca="true" t="shared" si="2" ref="D7:D30">SUM(H7,L7,P7,T7)</f>
        <v>17080062</v>
      </c>
      <c r="E7" s="96">
        <f t="shared" si="0"/>
        <v>6.403262352852965</v>
      </c>
      <c r="F7" s="98">
        <v>229</v>
      </c>
      <c r="G7" s="98">
        <v>323938</v>
      </c>
      <c r="H7" s="98">
        <v>2539030</v>
      </c>
      <c r="I7" s="97">
        <f aca="true" t="shared" si="3" ref="I7:I30">SUM(H7)/G7</f>
        <v>7.838012212213449</v>
      </c>
      <c r="J7" s="98">
        <v>2831</v>
      </c>
      <c r="K7" s="98">
        <v>2282791</v>
      </c>
      <c r="L7" s="98">
        <v>14305563</v>
      </c>
      <c r="M7" s="97">
        <f aca="true" t="shared" si="4" ref="M7:M30">SUM(L7)/K7</f>
        <v>6.266698528248972</v>
      </c>
      <c r="N7" s="98">
        <v>141</v>
      </c>
      <c r="O7" s="98">
        <v>48730</v>
      </c>
      <c r="P7" s="98">
        <v>188762</v>
      </c>
      <c r="Q7" s="97">
        <f aca="true" t="shared" si="5" ref="Q7:Q30">SUM(P7)/O7</f>
        <v>3.873630207264519</v>
      </c>
      <c r="R7" s="98">
        <v>46</v>
      </c>
      <c r="S7" s="98">
        <v>11941</v>
      </c>
      <c r="T7" s="98">
        <v>46707</v>
      </c>
      <c r="U7" s="97">
        <f aca="true" t="shared" si="6" ref="U7:U30">SUM(T7)/S7</f>
        <v>3.9114814504647852</v>
      </c>
    </row>
    <row r="8" spans="1:21" ht="14.25">
      <c r="A8" s="16" t="s">
        <v>33</v>
      </c>
      <c r="B8" s="96">
        <f t="shared" si="1"/>
        <v>64</v>
      </c>
      <c r="C8" s="96">
        <f>SUM(G8,K8,O8,S8)</f>
        <v>526512</v>
      </c>
      <c r="D8" s="96">
        <f t="shared" si="2"/>
        <v>4964530</v>
      </c>
      <c r="E8" s="96">
        <f t="shared" si="0"/>
        <v>9.429091834564074</v>
      </c>
      <c r="F8" s="99">
        <v>8</v>
      </c>
      <c r="G8" s="99">
        <v>94882</v>
      </c>
      <c r="H8" s="99">
        <v>1301253</v>
      </c>
      <c r="I8" s="97">
        <f t="shared" si="3"/>
        <v>13.714434771611053</v>
      </c>
      <c r="J8" s="99">
        <v>52</v>
      </c>
      <c r="K8" s="99">
        <v>429468</v>
      </c>
      <c r="L8" s="99">
        <v>3651891</v>
      </c>
      <c r="M8" s="97">
        <f t="shared" si="4"/>
        <v>8.503290117075078</v>
      </c>
      <c r="N8" s="99">
        <v>2</v>
      </c>
      <c r="O8" s="99">
        <v>640</v>
      </c>
      <c r="P8" s="99">
        <v>3456</v>
      </c>
      <c r="Q8" s="97">
        <f t="shared" si="5"/>
        <v>5.4</v>
      </c>
      <c r="R8" s="99">
        <v>2</v>
      </c>
      <c r="S8" s="99">
        <v>1522</v>
      </c>
      <c r="T8" s="99">
        <v>7930</v>
      </c>
      <c r="U8" s="97">
        <f t="shared" si="6"/>
        <v>5.210249671484888</v>
      </c>
    </row>
    <row r="9" spans="1:21" ht="14.25">
      <c r="A9" s="16" t="s">
        <v>34</v>
      </c>
      <c r="B9" s="96">
        <f t="shared" si="1"/>
        <v>103</v>
      </c>
      <c r="C9" s="96">
        <f t="shared" si="1"/>
        <v>66638</v>
      </c>
      <c r="D9" s="96">
        <f t="shared" si="2"/>
        <v>350962</v>
      </c>
      <c r="E9" s="96">
        <f t="shared" si="0"/>
        <v>5.266694678711846</v>
      </c>
      <c r="F9" s="99">
        <v>1</v>
      </c>
      <c r="G9" s="99">
        <v>21308</v>
      </c>
      <c r="H9" s="99">
        <v>114305</v>
      </c>
      <c r="I9" s="97">
        <f t="shared" si="3"/>
        <v>5.364417120330392</v>
      </c>
      <c r="J9" s="99">
        <v>98</v>
      </c>
      <c r="K9" s="99">
        <v>41516</v>
      </c>
      <c r="L9" s="99">
        <v>218861</v>
      </c>
      <c r="M9" s="97">
        <f t="shared" si="4"/>
        <v>5.271726563252722</v>
      </c>
      <c r="N9" s="99">
        <v>3</v>
      </c>
      <c r="O9" s="99">
        <v>3581</v>
      </c>
      <c r="P9" s="99">
        <v>16889</v>
      </c>
      <c r="Q9" s="97">
        <f t="shared" si="5"/>
        <v>4.71628036861212</v>
      </c>
      <c r="R9" s="99">
        <v>1</v>
      </c>
      <c r="S9" s="99">
        <v>233</v>
      </c>
      <c r="T9" s="99">
        <v>907</v>
      </c>
      <c r="U9" s="97">
        <f t="shared" si="6"/>
        <v>3.892703862660944</v>
      </c>
    </row>
    <row r="10" spans="1:21" ht="14.25">
      <c r="A10" s="16" t="s">
        <v>35</v>
      </c>
      <c r="B10" s="96">
        <f t="shared" si="1"/>
        <v>248</v>
      </c>
      <c r="C10" s="96">
        <f t="shared" si="1"/>
        <v>421749</v>
      </c>
      <c r="D10" s="96">
        <f t="shared" si="2"/>
        <v>2426495</v>
      </c>
      <c r="E10" s="96">
        <f t="shared" si="0"/>
        <v>5.753410203699357</v>
      </c>
      <c r="F10" s="99">
        <v>28</v>
      </c>
      <c r="G10" s="99">
        <v>32866</v>
      </c>
      <c r="H10" s="99">
        <v>173359</v>
      </c>
      <c r="I10" s="97">
        <f t="shared" si="3"/>
        <v>5.274721596786953</v>
      </c>
      <c r="J10" s="99">
        <v>219</v>
      </c>
      <c r="K10" s="99">
        <v>388816</v>
      </c>
      <c r="L10" s="99">
        <v>2252810</v>
      </c>
      <c r="M10" s="97">
        <f t="shared" si="4"/>
        <v>5.794025966009629</v>
      </c>
      <c r="N10" s="99">
        <v>1</v>
      </c>
      <c r="O10" s="99">
        <v>67</v>
      </c>
      <c r="P10" s="99">
        <v>326</v>
      </c>
      <c r="Q10" s="97">
        <f t="shared" si="5"/>
        <v>4.865671641791045</v>
      </c>
      <c r="R10" s="99" t="s">
        <v>912</v>
      </c>
      <c r="S10" s="99" t="s">
        <v>912</v>
      </c>
      <c r="T10" s="99" t="s">
        <v>912</v>
      </c>
      <c r="U10" s="97" t="e">
        <f t="shared" si="6"/>
        <v>#VALUE!</v>
      </c>
    </row>
    <row r="11" spans="1:21" ht="14.25">
      <c r="A11" s="16" t="s">
        <v>36</v>
      </c>
      <c r="B11" s="96">
        <f t="shared" si="1"/>
        <v>122</v>
      </c>
      <c r="C11" s="96">
        <f t="shared" si="1"/>
        <v>86584</v>
      </c>
      <c r="D11" s="96">
        <f t="shared" si="2"/>
        <v>555121</v>
      </c>
      <c r="E11" s="96">
        <f t="shared" si="0"/>
        <v>6.411357756629401</v>
      </c>
      <c r="F11" s="99">
        <v>12</v>
      </c>
      <c r="G11" s="99">
        <v>4881</v>
      </c>
      <c r="H11" s="99">
        <v>24700</v>
      </c>
      <c r="I11" s="97">
        <f t="shared" si="3"/>
        <v>5.060438434746978</v>
      </c>
      <c r="J11" s="99">
        <v>107</v>
      </c>
      <c r="K11" s="99">
        <v>81279</v>
      </c>
      <c r="L11" s="99">
        <v>528713</v>
      </c>
      <c r="M11" s="97">
        <f t="shared" si="4"/>
        <v>6.504915168739773</v>
      </c>
      <c r="N11" s="99">
        <v>1</v>
      </c>
      <c r="O11" s="99">
        <v>122</v>
      </c>
      <c r="P11" s="99">
        <v>428</v>
      </c>
      <c r="Q11" s="97">
        <f t="shared" si="5"/>
        <v>3.5081967213114753</v>
      </c>
      <c r="R11" s="99">
        <v>2</v>
      </c>
      <c r="S11" s="99">
        <v>302</v>
      </c>
      <c r="T11" s="99">
        <v>1280</v>
      </c>
      <c r="U11" s="97">
        <f t="shared" si="6"/>
        <v>4.23841059602649</v>
      </c>
    </row>
    <row r="12" spans="1:21" ht="14.25">
      <c r="A12" s="16" t="s">
        <v>37</v>
      </c>
      <c r="B12" s="96">
        <f t="shared" si="1"/>
        <v>127</v>
      </c>
      <c r="C12" s="96">
        <f t="shared" si="1"/>
        <v>109280</v>
      </c>
      <c r="D12" s="96">
        <f t="shared" si="2"/>
        <v>562232</v>
      </c>
      <c r="E12" s="96">
        <f t="shared" si="0"/>
        <v>5.144875549048316</v>
      </c>
      <c r="F12" s="99">
        <v>1</v>
      </c>
      <c r="G12" s="99">
        <v>7934</v>
      </c>
      <c r="H12" s="99">
        <v>39668</v>
      </c>
      <c r="I12" s="97">
        <f t="shared" si="3"/>
        <v>4.999747920342829</v>
      </c>
      <c r="J12" s="99">
        <v>91</v>
      </c>
      <c r="K12" s="99">
        <v>92598</v>
      </c>
      <c r="L12" s="99">
        <v>489722</v>
      </c>
      <c r="M12" s="97">
        <f t="shared" si="4"/>
        <v>5.28868874057755</v>
      </c>
      <c r="N12" s="99">
        <v>25</v>
      </c>
      <c r="O12" s="99">
        <v>6768</v>
      </c>
      <c r="P12" s="99">
        <v>25181</v>
      </c>
      <c r="Q12" s="97">
        <f t="shared" si="5"/>
        <v>3.720596926713948</v>
      </c>
      <c r="R12" s="99">
        <v>10</v>
      </c>
      <c r="S12" s="99">
        <v>1980</v>
      </c>
      <c r="T12" s="99">
        <v>7661</v>
      </c>
      <c r="U12" s="97">
        <f t="shared" si="6"/>
        <v>3.8691919191919193</v>
      </c>
    </row>
    <row r="13" spans="1:21" ht="14.25">
      <c r="A13" s="16" t="s">
        <v>38</v>
      </c>
      <c r="B13" s="96">
        <f t="shared" si="1"/>
        <v>360</v>
      </c>
      <c r="C13" s="96">
        <f t="shared" si="1"/>
        <v>226390</v>
      </c>
      <c r="D13" s="96">
        <f t="shared" si="2"/>
        <v>1172649</v>
      </c>
      <c r="E13" s="96">
        <f t="shared" si="0"/>
        <v>5.1797738416007775</v>
      </c>
      <c r="F13" s="99">
        <v>33</v>
      </c>
      <c r="G13" s="99">
        <v>23198</v>
      </c>
      <c r="H13" s="99">
        <v>115521</v>
      </c>
      <c r="I13" s="97">
        <f t="shared" si="3"/>
        <v>4.97978273989137</v>
      </c>
      <c r="J13" s="99">
        <v>325</v>
      </c>
      <c r="K13" s="99">
        <v>203029</v>
      </c>
      <c r="L13" s="99">
        <v>1056529</v>
      </c>
      <c r="M13" s="97">
        <f t="shared" si="4"/>
        <v>5.203832949972664</v>
      </c>
      <c r="N13" s="99">
        <v>1</v>
      </c>
      <c r="O13" s="99">
        <v>89</v>
      </c>
      <c r="P13" s="99">
        <v>312</v>
      </c>
      <c r="Q13" s="97">
        <f t="shared" si="5"/>
        <v>3.50561797752809</v>
      </c>
      <c r="R13" s="99">
        <v>1</v>
      </c>
      <c r="S13" s="99">
        <v>74</v>
      </c>
      <c r="T13" s="99">
        <v>287</v>
      </c>
      <c r="U13" s="97">
        <f t="shared" si="6"/>
        <v>3.8783783783783785</v>
      </c>
    </row>
    <row r="14" spans="1:21" ht="14.25">
      <c r="A14" s="16" t="s">
        <v>39</v>
      </c>
      <c r="B14" s="96">
        <f t="shared" si="1"/>
        <v>235</v>
      </c>
      <c r="C14" s="96">
        <f t="shared" si="1"/>
        <v>101151</v>
      </c>
      <c r="D14" s="96">
        <f t="shared" si="2"/>
        <v>513907</v>
      </c>
      <c r="E14" s="96">
        <f t="shared" si="0"/>
        <v>5.0805923816867855</v>
      </c>
      <c r="F14" s="99">
        <v>24</v>
      </c>
      <c r="G14" s="99">
        <v>19642</v>
      </c>
      <c r="H14" s="99">
        <v>106829</v>
      </c>
      <c r="I14" s="97">
        <f t="shared" si="3"/>
        <v>5.43880460238265</v>
      </c>
      <c r="J14" s="99">
        <v>211</v>
      </c>
      <c r="K14" s="99">
        <v>81509</v>
      </c>
      <c r="L14" s="99">
        <v>407078</v>
      </c>
      <c r="M14" s="97">
        <f t="shared" si="4"/>
        <v>4.99427057134795</v>
      </c>
      <c r="N14" s="99" t="s">
        <v>912</v>
      </c>
      <c r="O14" s="99" t="s">
        <v>912</v>
      </c>
      <c r="P14" s="99" t="s">
        <v>912</v>
      </c>
      <c r="Q14" s="97" t="e">
        <f t="shared" si="5"/>
        <v>#VALUE!</v>
      </c>
      <c r="R14" s="99" t="s">
        <v>912</v>
      </c>
      <c r="S14" s="99" t="s">
        <v>912</v>
      </c>
      <c r="T14" s="99" t="s">
        <v>912</v>
      </c>
      <c r="U14" s="97" t="e">
        <f t="shared" si="6"/>
        <v>#VALUE!</v>
      </c>
    </row>
    <row r="15" spans="1:21" ht="14.25">
      <c r="A15" s="16" t="s">
        <v>40</v>
      </c>
      <c r="B15" s="96">
        <f t="shared" si="1"/>
        <v>148</v>
      </c>
      <c r="C15" s="96">
        <f t="shared" si="1"/>
        <v>43574</v>
      </c>
      <c r="D15" s="96">
        <f t="shared" si="2"/>
        <v>231415</v>
      </c>
      <c r="E15" s="96">
        <f t="shared" si="0"/>
        <v>5.310850507183183</v>
      </c>
      <c r="F15" s="99">
        <v>8</v>
      </c>
      <c r="G15" s="99">
        <v>1204</v>
      </c>
      <c r="H15" s="99">
        <v>5822</v>
      </c>
      <c r="I15" s="97">
        <f t="shared" si="3"/>
        <v>4.835548172757475</v>
      </c>
      <c r="J15" s="99">
        <v>126</v>
      </c>
      <c r="K15" s="99">
        <v>40581</v>
      </c>
      <c r="L15" s="99">
        <v>219674</v>
      </c>
      <c r="M15" s="97">
        <f t="shared" si="4"/>
        <v>5.413222936842365</v>
      </c>
      <c r="N15" s="99">
        <v>13</v>
      </c>
      <c r="O15" s="99">
        <v>1648</v>
      </c>
      <c r="P15" s="99">
        <v>5364</v>
      </c>
      <c r="Q15" s="97">
        <f t="shared" si="5"/>
        <v>3.254854368932039</v>
      </c>
      <c r="R15" s="99">
        <v>1</v>
      </c>
      <c r="S15" s="99">
        <v>141</v>
      </c>
      <c r="T15" s="99">
        <v>555</v>
      </c>
      <c r="U15" s="97">
        <f t="shared" si="6"/>
        <v>3.9361702127659575</v>
      </c>
    </row>
    <row r="16" spans="1:21" ht="14.25">
      <c r="A16" s="16" t="s">
        <v>460</v>
      </c>
      <c r="B16" s="96">
        <f t="shared" si="1"/>
        <v>60</v>
      </c>
      <c r="C16" s="96">
        <f t="shared" si="1"/>
        <v>30402</v>
      </c>
      <c r="D16" s="96">
        <f t="shared" si="2"/>
        <v>162529</v>
      </c>
      <c r="E16" s="96">
        <f t="shared" si="0"/>
        <v>5.345996973883297</v>
      </c>
      <c r="F16" s="99">
        <v>13</v>
      </c>
      <c r="G16" s="99">
        <v>12445</v>
      </c>
      <c r="H16" s="99">
        <v>69077</v>
      </c>
      <c r="I16" s="97">
        <f t="shared" si="3"/>
        <v>5.550582563278425</v>
      </c>
      <c r="J16" s="99">
        <v>41</v>
      </c>
      <c r="K16" s="99">
        <v>16888</v>
      </c>
      <c r="L16" s="99">
        <v>88878</v>
      </c>
      <c r="M16" s="97">
        <f t="shared" si="4"/>
        <v>5.262790146849834</v>
      </c>
      <c r="N16" s="99">
        <v>5</v>
      </c>
      <c r="O16" s="99">
        <v>1024</v>
      </c>
      <c r="P16" s="99">
        <v>4398</v>
      </c>
      <c r="Q16" s="97">
        <f t="shared" si="5"/>
        <v>4.294921875</v>
      </c>
      <c r="R16" s="99">
        <v>1</v>
      </c>
      <c r="S16" s="99">
        <v>45</v>
      </c>
      <c r="T16" s="99">
        <v>176</v>
      </c>
      <c r="U16" s="97">
        <f t="shared" si="6"/>
        <v>3.911111111111111</v>
      </c>
    </row>
    <row r="17" spans="1:21" ht="14.25">
      <c r="A17" s="16" t="s">
        <v>41</v>
      </c>
      <c r="B17" s="96">
        <f t="shared" si="1"/>
        <v>75</v>
      </c>
      <c r="C17" s="96">
        <f t="shared" si="1"/>
        <v>26459</v>
      </c>
      <c r="D17" s="96">
        <f t="shared" si="2"/>
        <v>149123</v>
      </c>
      <c r="E17" s="96">
        <f t="shared" si="0"/>
        <v>5.636002872368571</v>
      </c>
      <c r="F17" s="99">
        <v>10</v>
      </c>
      <c r="G17" s="99">
        <v>2074</v>
      </c>
      <c r="H17" s="99">
        <v>11124</v>
      </c>
      <c r="I17" s="97">
        <f t="shared" si="3"/>
        <v>5.363548698167792</v>
      </c>
      <c r="J17" s="99">
        <v>55</v>
      </c>
      <c r="K17" s="99">
        <v>22302</v>
      </c>
      <c r="L17" s="99">
        <v>128675</v>
      </c>
      <c r="M17" s="97">
        <f t="shared" si="4"/>
        <v>5.769661913729711</v>
      </c>
      <c r="N17" s="99">
        <v>8</v>
      </c>
      <c r="O17" s="99">
        <v>1420</v>
      </c>
      <c r="P17" s="99">
        <v>6152</v>
      </c>
      <c r="Q17" s="97">
        <f t="shared" si="5"/>
        <v>4.332394366197183</v>
      </c>
      <c r="R17" s="99">
        <v>2</v>
      </c>
      <c r="S17" s="99">
        <v>663</v>
      </c>
      <c r="T17" s="99">
        <v>3172</v>
      </c>
      <c r="U17" s="97">
        <f t="shared" si="6"/>
        <v>4.784313725490196</v>
      </c>
    </row>
    <row r="18" spans="1:21" ht="14.25">
      <c r="A18" s="16" t="s">
        <v>42</v>
      </c>
      <c r="B18" s="96">
        <f t="shared" si="1"/>
        <v>222</v>
      </c>
      <c r="C18" s="96">
        <f t="shared" si="1"/>
        <v>94435</v>
      </c>
      <c r="D18" s="96">
        <f t="shared" si="2"/>
        <v>441422</v>
      </c>
      <c r="E18" s="96">
        <f t="shared" si="0"/>
        <v>4.674347434743474</v>
      </c>
      <c r="F18" s="99">
        <v>2</v>
      </c>
      <c r="G18" s="99">
        <v>882</v>
      </c>
      <c r="H18" s="99">
        <v>4407</v>
      </c>
      <c r="I18" s="97">
        <f t="shared" si="3"/>
        <v>4.996598639455782</v>
      </c>
      <c r="J18" s="99">
        <v>170</v>
      </c>
      <c r="K18" s="99">
        <v>72446</v>
      </c>
      <c r="L18" s="99">
        <v>362188</v>
      </c>
      <c r="M18" s="97">
        <f t="shared" si="4"/>
        <v>4.999420257847224</v>
      </c>
      <c r="N18" s="99">
        <v>44</v>
      </c>
      <c r="O18" s="99">
        <v>19949</v>
      </c>
      <c r="P18" s="99">
        <v>70312</v>
      </c>
      <c r="Q18" s="97">
        <f t="shared" si="5"/>
        <v>3.5245876986315103</v>
      </c>
      <c r="R18" s="99">
        <v>6</v>
      </c>
      <c r="S18" s="99">
        <v>1158</v>
      </c>
      <c r="T18" s="99">
        <v>4515</v>
      </c>
      <c r="U18" s="97">
        <f t="shared" si="6"/>
        <v>3.8989637305699483</v>
      </c>
    </row>
    <row r="19" spans="1:21" ht="14.25">
      <c r="A19" s="16" t="s">
        <v>43</v>
      </c>
      <c r="B19" s="96">
        <f t="shared" si="1"/>
        <v>485</v>
      </c>
      <c r="C19" s="96">
        <f t="shared" si="1"/>
        <v>188070</v>
      </c>
      <c r="D19" s="96">
        <f t="shared" si="2"/>
        <v>944876</v>
      </c>
      <c r="E19" s="96">
        <f t="shared" si="0"/>
        <v>5.024065507523795</v>
      </c>
      <c r="F19" s="99">
        <v>37</v>
      </c>
      <c r="G19" s="99">
        <v>31076</v>
      </c>
      <c r="H19" s="99">
        <v>161631</v>
      </c>
      <c r="I19" s="97">
        <f t="shared" si="3"/>
        <v>5.2011520144162695</v>
      </c>
      <c r="J19" s="99">
        <v>440</v>
      </c>
      <c r="K19" s="99">
        <v>154382</v>
      </c>
      <c r="L19" s="99">
        <v>773407</v>
      </c>
      <c r="M19" s="97">
        <f t="shared" si="4"/>
        <v>5.009696726302289</v>
      </c>
      <c r="N19" s="99">
        <v>3</v>
      </c>
      <c r="O19" s="99">
        <v>1320</v>
      </c>
      <c r="P19" s="99">
        <v>5873</v>
      </c>
      <c r="Q19" s="97">
        <f t="shared" si="5"/>
        <v>4.449242424242424</v>
      </c>
      <c r="R19" s="99">
        <v>5</v>
      </c>
      <c r="S19" s="99">
        <v>1292</v>
      </c>
      <c r="T19" s="99">
        <v>3965</v>
      </c>
      <c r="U19" s="97">
        <f t="shared" si="6"/>
        <v>3.068885448916409</v>
      </c>
    </row>
    <row r="20" spans="1:21" ht="14.25">
      <c r="A20" s="16" t="s">
        <v>44</v>
      </c>
      <c r="B20" s="96">
        <f t="shared" si="1"/>
        <v>204</v>
      </c>
      <c r="C20" s="96">
        <f t="shared" si="1"/>
        <v>99395</v>
      </c>
      <c r="D20" s="96">
        <f t="shared" si="2"/>
        <v>448437</v>
      </c>
      <c r="E20" s="96">
        <f t="shared" si="0"/>
        <v>4.511665576739273</v>
      </c>
      <c r="F20" s="99">
        <v>20</v>
      </c>
      <c r="G20" s="99">
        <v>11234</v>
      </c>
      <c r="H20" s="99">
        <v>56321</v>
      </c>
      <c r="I20" s="97">
        <f t="shared" si="3"/>
        <v>5.01344133879295</v>
      </c>
      <c r="J20" s="99">
        <v>176</v>
      </c>
      <c r="K20" s="99">
        <v>84191</v>
      </c>
      <c r="L20" s="99">
        <v>378831</v>
      </c>
      <c r="M20" s="97">
        <f t="shared" si="4"/>
        <v>4.499661484006604</v>
      </c>
      <c r="N20" s="99">
        <v>1</v>
      </c>
      <c r="O20" s="99">
        <v>610</v>
      </c>
      <c r="P20" s="99">
        <v>1507</v>
      </c>
      <c r="Q20" s="97">
        <f t="shared" si="5"/>
        <v>2.4704918032786884</v>
      </c>
      <c r="R20" s="99">
        <v>7</v>
      </c>
      <c r="S20" s="99">
        <v>3360</v>
      </c>
      <c r="T20" s="99">
        <v>11778</v>
      </c>
      <c r="U20" s="97">
        <f t="shared" si="6"/>
        <v>3.505357142857143</v>
      </c>
    </row>
    <row r="21" spans="1:21" ht="14.25">
      <c r="A21" s="16" t="s">
        <v>45</v>
      </c>
      <c r="B21" s="96">
        <f t="shared" si="1"/>
        <v>72</v>
      </c>
      <c r="C21" s="96">
        <f t="shared" si="1"/>
        <v>32923</v>
      </c>
      <c r="D21" s="96">
        <f t="shared" si="2"/>
        <v>175774</v>
      </c>
      <c r="E21" s="96">
        <f t="shared" si="0"/>
        <v>5.338942380706497</v>
      </c>
      <c r="F21" s="99">
        <v>4</v>
      </c>
      <c r="G21" s="99">
        <v>531</v>
      </c>
      <c r="H21" s="99">
        <v>2827</v>
      </c>
      <c r="I21" s="97">
        <f t="shared" si="3"/>
        <v>5.323917137476459</v>
      </c>
      <c r="J21" s="99">
        <v>63</v>
      </c>
      <c r="K21" s="99">
        <v>31670</v>
      </c>
      <c r="L21" s="99">
        <v>170486</v>
      </c>
      <c r="M21" s="97">
        <f t="shared" si="4"/>
        <v>5.3832017682349225</v>
      </c>
      <c r="N21" s="99">
        <v>3</v>
      </c>
      <c r="O21" s="99">
        <v>537</v>
      </c>
      <c r="P21" s="99">
        <v>1672</v>
      </c>
      <c r="Q21" s="97">
        <f t="shared" si="5"/>
        <v>3.1135940409683425</v>
      </c>
      <c r="R21" s="99">
        <v>2</v>
      </c>
      <c r="S21" s="99">
        <v>185</v>
      </c>
      <c r="T21" s="99">
        <v>789</v>
      </c>
      <c r="U21" s="97">
        <f t="shared" si="6"/>
        <v>4.264864864864865</v>
      </c>
    </row>
    <row r="22" spans="1:21" ht="14.25">
      <c r="A22" s="16" t="s">
        <v>46</v>
      </c>
      <c r="B22" s="96">
        <f t="shared" si="1"/>
        <v>114</v>
      </c>
      <c r="C22" s="96">
        <f t="shared" si="1"/>
        <v>47248</v>
      </c>
      <c r="D22" s="96">
        <f t="shared" si="2"/>
        <v>280038</v>
      </c>
      <c r="E22" s="96">
        <f t="shared" si="0"/>
        <v>5.926981036234338</v>
      </c>
      <c r="F22" s="99">
        <v>12</v>
      </c>
      <c r="G22" s="99">
        <v>12888</v>
      </c>
      <c r="H22" s="99">
        <v>115011</v>
      </c>
      <c r="I22" s="97">
        <f t="shared" si="3"/>
        <v>8.923882681564246</v>
      </c>
      <c r="J22" s="99">
        <v>102</v>
      </c>
      <c r="K22" s="99">
        <v>34360</v>
      </c>
      <c r="L22" s="99">
        <v>165027</v>
      </c>
      <c r="M22" s="97">
        <f t="shared" si="4"/>
        <v>4.802881257275902</v>
      </c>
      <c r="N22" s="99" t="s">
        <v>912</v>
      </c>
      <c r="O22" s="99" t="s">
        <v>912</v>
      </c>
      <c r="P22" s="99" t="s">
        <v>912</v>
      </c>
      <c r="Q22" s="97" t="e">
        <f t="shared" si="5"/>
        <v>#VALUE!</v>
      </c>
      <c r="R22" s="99" t="s">
        <v>912</v>
      </c>
      <c r="S22" s="99" t="s">
        <v>912</v>
      </c>
      <c r="T22" s="99" t="s">
        <v>912</v>
      </c>
      <c r="U22" s="97" t="e">
        <f t="shared" si="6"/>
        <v>#VALUE!</v>
      </c>
    </row>
    <row r="23" spans="1:21" ht="14.25">
      <c r="A23" s="16" t="s">
        <v>47</v>
      </c>
      <c r="B23" s="96">
        <f t="shared" si="1"/>
        <v>30</v>
      </c>
      <c r="C23" s="96">
        <f t="shared" si="1"/>
        <v>16327</v>
      </c>
      <c r="D23" s="96">
        <f t="shared" si="2"/>
        <v>80661</v>
      </c>
      <c r="E23" s="96">
        <f t="shared" si="0"/>
        <v>4.940344215103816</v>
      </c>
      <c r="F23" s="99">
        <v>1</v>
      </c>
      <c r="G23" s="99">
        <v>5689</v>
      </c>
      <c r="H23" s="99">
        <v>28446</v>
      </c>
      <c r="I23" s="97">
        <f t="shared" si="3"/>
        <v>5.00017577781684</v>
      </c>
      <c r="J23" s="99">
        <v>23</v>
      </c>
      <c r="K23" s="99">
        <v>9652</v>
      </c>
      <c r="L23" s="99">
        <v>48523</v>
      </c>
      <c r="M23" s="97">
        <f t="shared" si="4"/>
        <v>5.027248238707004</v>
      </c>
      <c r="N23" s="99" t="s">
        <v>912</v>
      </c>
      <c r="O23" s="99" t="s">
        <v>912</v>
      </c>
      <c r="P23" s="99" t="s">
        <v>912</v>
      </c>
      <c r="Q23" s="97" t="e">
        <f t="shared" si="5"/>
        <v>#VALUE!</v>
      </c>
      <c r="R23" s="99">
        <v>6</v>
      </c>
      <c r="S23" s="99">
        <v>986</v>
      </c>
      <c r="T23" s="99">
        <v>3692</v>
      </c>
      <c r="U23" s="97">
        <f t="shared" si="6"/>
        <v>3.744421906693712</v>
      </c>
    </row>
    <row r="24" spans="1:21" ht="14.25">
      <c r="A24" s="16" t="s">
        <v>48</v>
      </c>
      <c r="B24" s="96">
        <f t="shared" si="1"/>
        <v>5</v>
      </c>
      <c r="C24" s="96">
        <f t="shared" si="1"/>
        <v>9657</v>
      </c>
      <c r="D24" s="96">
        <f t="shared" si="2"/>
        <v>59815</v>
      </c>
      <c r="E24" s="96">
        <f t="shared" si="0"/>
        <v>6.193952573262918</v>
      </c>
      <c r="F24" s="99" t="s">
        <v>912</v>
      </c>
      <c r="G24" s="99" t="s">
        <v>912</v>
      </c>
      <c r="H24" s="99" t="s">
        <v>912</v>
      </c>
      <c r="I24" s="97" t="e">
        <f t="shared" si="3"/>
        <v>#VALUE!</v>
      </c>
      <c r="J24" s="99">
        <v>4</v>
      </c>
      <c r="K24" s="99">
        <v>8697</v>
      </c>
      <c r="L24" s="99">
        <v>55015</v>
      </c>
      <c r="M24" s="97">
        <f t="shared" si="4"/>
        <v>6.325744509601011</v>
      </c>
      <c r="N24" s="99">
        <v>1</v>
      </c>
      <c r="O24" s="99">
        <v>960</v>
      </c>
      <c r="P24" s="99">
        <v>4800</v>
      </c>
      <c r="Q24" s="97">
        <f t="shared" si="5"/>
        <v>5</v>
      </c>
      <c r="R24" s="99" t="s">
        <v>912</v>
      </c>
      <c r="S24" s="99" t="s">
        <v>912</v>
      </c>
      <c r="T24" s="99" t="s">
        <v>912</v>
      </c>
      <c r="U24" s="97" t="e">
        <f t="shared" si="6"/>
        <v>#VALUE!</v>
      </c>
    </row>
    <row r="25" spans="1:21" ht="14.25">
      <c r="A25" s="16" t="s">
        <v>49</v>
      </c>
      <c r="B25" s="96">
        <f t="shared" si="1"/>
        <v>34</v>
      </c>
      <c r="C25" s="96">
        <f t="shared" si="1"/>
        <v>39039</v>
      </c>
      <c r="D25" s="96">
        <f t="shared" si="2"/>
        <v>198991</v>
      </c>
      <c r="E25" s="96">
        <f t="shared" si="0"/>
        <v>5.097236097236097</v>
      </c>
      <c r="F25" s="99">
        <v>8</v>
      </c>
      <c r="G25" s="99">
        <v>9255</v>
      </c>
      <c r="H25" s="99">
        <v>46728</v>
      </c>
      <c r="I25" s="97">
        <f t="shared" si="3"/>
        <v>5.048946515397082</v>
      </c>
      <c r="J25" s="99">
        <v>26</v>
      </c>
      <c r="K25" s="99">
        <v>29784</v>
      </c>
      <c r="L25" s="99">
        <v>152263</v>
      </c>
      <c r="M25" s="97">
        <f t="shared" si="4"/>
        <v>5.112241471931238</v>
      </c>
      <c r="N25" s="99" t="s">
        <v>912</v>
      </c>
      <c r="O25" s="99" t="s">
        <v>912</v>
      </c>
      <c r="P25" s="99" t="s">
        <v>912</v>
      </c>
      <c r="Q25" s="97" t="e">
        <f t="shared" si="5"/>
        <v>#VALUE!</v>
      </c>
      <c r="R25" s="99" t="s">
        <v>912</v>
      </c>
      <c r="S25" s="99" t="s">
        <v>912</v>
      </c>
      <c r="T25" s="99" t="s">
        <v>912</v>
      </c>
      <c r="U25" s="97" t="e">
        <f t="shared" si="6"/>
        <v>#VALUE!</v>
      </c>
    </row>
    <row r="26" spans="1:21" ht="14.25">
      <c r="A26" s="16" t="s">
        <v>50</v>
      </c>
      <c r="B26" s="96">
        <f t="shared" si="1"/>
        <v>162</v>
      </c>
      <c r="C26" s="96">
        <f t="shared" si="1"/>
        <v>349288</v>
      </c>
      <c r="D26" s="96">
        <f t="shared" si="2"/>
        <v>2586295</v>
      </c>
      <c r="E26" s="96">
        <f t="shared" si="0"/>
        <v>7.404477107716269</v>
      </c>
      <c r="F26" s="99">
        <v>2</v>
      </c>
      <c r="G26" s="99">
        <v>27100</v>
      </c>
      <c r="H26" s="99">
        <v>138963</v>
      </c>
      <c r="I26" s="97">
        <f t="shared" si="3"/>
        <v>5.127785977859778</v>
      </c>
      <c r="J26" s="99">
        <v>144</v>
      </c>
      <c r="K26" s="99">
        <v>317034</v>
      </c>
      <c r="L26" s="99">
        <v>2425029</v>
      </c>
      <c r="M26" s="97">
        <f t="shared" si="4"/>
        <v>7.649113344310074</v>
      </c>
      <c r="N26" s="99">
        <v>16</v>
      </c>
      <c r="O26" s="99">
        <v>5154</v>
      </c>
      <c r="P26" s="99">
        <v>22303</v>
      </c>
      <c r="Q26" s="97">
        <f t="shared" si="5"/>
        <v>4.327318587504851</v>
      </c>
      <c r="R26" s="99" t="s">
        <v>912</v>
      </c>
      <c r="S26" s="99" t="s">
        <v>912</v>
      </c>
      <c r="T26" s="99" t="s">
        <v>912</v>
      </c>
      <c r="U26" s="97" t="e">
        <f t="shared" si="6"/>
        <v>#VALUE!</v>
      </c>
    </row>
    <row r="27" spans="1:21" ht="14.25">
      <c r="A27" s="16" t="s">
        <v>51</v>
      </c>
      <c r="B27" s="96">
        <f t="shared" si="1"/>
        <v>60</v>
      </c>
      <c r="C27" s="96">
        <f t="shared" si="1"/>
        <v>13916</v>
      </c>
      <c r="D27" s="96">
        <f t="shared" si="2"/>
        <v>75568</v>
      </c>
      <c r="E27" s="96">
        <f t="shared" si="0"/>
        <v>5.430296062086806</v>
      </c>
      <c r="F27" s="99" t="s">
        <v>912</v>
      </c>
      <c r="G27" s="99" t="s">
        <v>912</v>
      </c>
      <c r="H27" s="99" t="s">
        <v>912</v>
      </c>
      <c r="I27" s="97" t="e">
        <f t="shared" si="3"/>
        <v>#VALUE!</v>
      </c>
      <c r="J27" s="99">
        <v>60</v>
      </c>
      <c r="K27" s="99">
        <v>13916</v>
      </c>
      <c r="L27" s="99">
        <v>75568</v>
      </c>
      <c r="M27" s="97">
        <f t="shared" si="4"/>
        <v>5.430296062086806</v>
      </c>
      <c r="N27" s="99" t="s">
        <v>912</v>
      </c>
      <c r="O27" s="99" t="s">
        <v>912</v>
      </c>
      <c r="P27" s="99" t="s">
        <v>912</v>
      </c>
      <c r="Q27" s="97" t="e">
        <f t="shared" si="5"/>
        <v>#VALUE!</v>
      </c>
      <c r="R27" s="99" t="s">
        <v>912</v>
      </c>
      <c r="S27" s="99" t="s">
        <v>912</v>
      </c>
      <c r="T27" s="99" t="s">
        <v>912</v>
      </c>
      <c r="U27" s="97" t="e">
        <f t="shared" si="6"/>
        <v>#VALUE!</v>
      </c>
    </row>
    <row r="28" spans="1:21" ht="14.25">
      <c r="A28" s="16" t="s">
        <v>52</v>
      </c>
      <c r="B28" s="96">
        <f t="shared" si="1"/>
        <v>317</v>
      </c>
      <c r="C28" s="96">
        <f t="shared" si="1"/>
        <v>138363</v>
      </c>
      <c r="D28" s="96">
        <f t="shared" si="2"/>
        <v>699222</v>
      </c>
      <c r="E28" s="96">
        <f t="shared" si="0"/>
        <v>5.053533097721211</v>
      </c>
      <c r="F28" s="99">
        <v>5</v>
      </c>
      <c r="G28" s="99">
        <v>4849</v>
      </c>
      <c r="H28" s="99">
        <v>23038</v>
      </c>
      <c r="I28" s="97">
        <f t="shared" si="3"/>
        <v>4.751082697463395</v>
      </c>
      <c r="J28" s="99">
        <v>298</v>
      </c>
      <c r="K28" s="99">
        <v>128673</v>
      </c>
      <c r="L28" s="99">
        <v>656395</v>
      </c>
      <c r="M28" s="97">
        <f t="shared" si="4"/>
        <v>5.101264445532474</v>
      </c>
      <c r="N28" s="99">
        <v>14</v>
      </c>
      <c r="O28" s="99">
        <v>4841</v>
      </c>
      <c r="P28" s="99">
        <v>19789</v>
      </c>
      <c r="Q28" s="97">
        <f t="shared" si="5"/>
        <v>4.087791778558149</v>
      </c>
      <c r="R28" s="99" t="s">
        <v>912</v>
      </c>
      <c r="S28" s="99" t="s">
        <v>912</v>
      </c>
      <c r="T28" s="99" t="s">
        <v>912</v>
      </c>
      <c r="U28" s="97" t="e">
        <f t="shared" si="6"/>
        <v>#VALUE!</v>
      </c>
    </row>
    <row r="29" spans="1:21" ht="14.25">
      <c r="A29" s="16" t="s">
        <v>53</v>
      </c>
      <c r="B29" s="96">
        <f t="shared" si="1"/>
        <v>54</v>
      </c>
      <c r="C29" s="96">
        <f t="shared" si="1"/>
        <v>414831</v>
      </c>
      <c r="D29" s="96">
        <f t="shared" si="2"/>
        <v>4048211</v>
      </c>
      <c r="E29" s="96">
        <f t="shared" si="0"/>
        <v>9.758699325749522</v>
      </c>
      <c r="F29" s="98">
        <v>2</v>
      </c>
      <c r="G29" s="98">
        <v>12405</v>
      </c>
      <c r="H29" s="98">
        <v>188655</v>
      </c>
      <c r="I29" s="97">
        <f t="shared" si="3"/>
        <v>15.207980652962515</v>
      </c>
      <c r="J29" s="98">
        <v>50</v>
      </c>
      <c r="K29" s="98">
        <v>402252</v>
      </c>
      <c r="L29" s="98">
        <v>3858525</v>
      </c>
      <c r="M29" s="97">
        <f t="shared" si="4"/>
        <v>9.592307807046328</v>
      </c>
      <c r="N29" s="98" t="s">
        <v>912</v>
      </c>
      <c r="O29" s="98" t="s">
        <v>912</v>
      </c>
      <c r="P29" s="98" t="s">
        <v>912</v>
      </c>
      <c r="Q29" s="97" t="e">
        <f t="shared" si="5"/>
        <v>#VALUE!</v>
      </c>
      <c r="R29" s="98">
        <v>2</v>
      </c>
      <c r="S29" s="98">
        <v>174</v>
      </c>
      <c r="T29" s="98">
        <v>1031</v>
      </c>
      <c r="U29" s="97">
        <f t="shared" si="6"/>
        <v>5.925287356321839</v>
      </c>
    </row>
    <row r="30" spans="1:21" ht="14.25">
      <c r="A30" s="16" t="s">
        <v>54</v>
      </c>
      <c r="B30" s="96">
        <f t="shared" si="1"/>
        <v>228</v>
      </c>
      <c r="C30" s="96">
        <f t="shared" si="1"/>
        <v>381614</v>
      </c>
      <c r="D30" s="96">
        <f t="shared" si="2"/>
        <v>2789955</v>
      </c>
      <c r="E30" s="96">
        <f t="shared" si="0"/>
        <v>7.310934609317268</v>
      </c>
      <c r="F30" s="98">
        <v>11</v>
      </c>
      <c r="G30" s="98">
        <v>40325</v>
      </c>
      <c r="H30" s="98">
        <v>246032</v>
      </c>
      <c r="I30" s="97">
        <f t="shared" si="3"/>
        <v>6.101227526348419</v>
      </c>
      <c r="J30" s="98">
        <v>216</v>
      </c>
      <c r="K30" s="98">
        <v>340952</v>
      </c>
      <c r="L30" s="98">
        <v>2542630</v>
      </c>
      <c r="M30" s="97">
        <f t="shared" si="4"/>
        <v>7.4574426898801</v>
      </c>
      <c r="N30" s="98">
        <v>1</v>
      </c>
      <c r="O30" s="98">
        <v>337</v>
      </c>
      <c r="P30" s="98">
        <v>1293</v>
      </c>
      <c r="Q30" s="97">
        <f t="shared" si="5"/>
        <v>3.836795252225519</v>
      </c>
      <c r="R30" s="98" t="s">
        <v>912</v>
      </c>
      <c r="S30" s="98" t="s">
        <v>912</v>
      </c>
      <c r="T30" s="98" t="s">
        <v>912</v>
      </c>
      <c r="U30" s="97" t="e">
        <f t="shared" si="6"/>
        <v>#VALUE!</v>
      </c>
    </row>
    <row r="31" spans="6:21" ht="14.25">
      <c r="F31" s="18">
        <f>SUM(F8:F30)</f>
        <v>242</v>
      </c>
      <c r="G31" s="18">
        <f aca="true" t="shared" si="7" ref="G31:U31">SUM(G8:G30)</f>
        <v>376668</v>
      </c>
      <c r="H31" s="18">
        <f t="shared" si="7"/>
        <v>2973717</v>
      </c>
      <c r="I31" s="18" t="e">
        <f t="shared" si="7"/>
        <v>#VALUE!</v>
      </c>
      <c r="J31" s="18">
        <f t="shared" si="7"/>
        <v>3097</v>
      </c>
      <c r="K31" s="18">
        <f t="shared" si="7"/>
        <v>3025995</v>
      </c>
      <c r="L31" s="18">
        <f t="shared" si="7"/>
        <v>20706718</v>
      </c>
      <c r="M31" s="18">
        <f t="shared" si="7"/>
        <v>134.39694513715926</v>
      </c>
      <c r="N31" s="18">
        <f t="shared" si="7"/>
        <v>142</v>
      </c>
      <c r="O31" s="18">
        <f t="shared" si="7"/>
        <v>49067</v>
      </c>
      <c r="P31" s="18">
        <f t="shared" si="7"/>
        <v>190055</v>
      </c>
      <c r="Q31" s="18" t="e">
        <f t="shared" si="7"/>
        <v>#VALUE!</v>
      </c>
      <c r="R31" s="18">
        <f t="shared" si="7"/>
        <v>48</v>
      </c>
      <c r="S31" s="18">
        <f t="shared" si="7"/>
        <v>12115</v>
      </c>
      <c r="T31" s="18">
        <f t="shared" si="7"/>
        <v>47738</v>
      </c>
      <c r="U31" s="18" t="e">
        <f t="shared" si="7"/>
        <v>#VALUE!</v>
      </c>
    </row>
    <row r="33" spans="2:2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19" ht="14.25">
      <c r="A59" s="2"/>
      <c r="C59" s="3"/>
      <c r="E59" s="2"/>
      <c r="G59" s="2"/>
      <c r="I59" s="2"/>
      <c r="K59" s="2"/>
      <c r="M59" s="2"/>
      <c r="O59" s="2"/>
      <c r="Q59" s="2"/>
      <c r="S59" s="2"/>
    </row>
    <row r="60" spans="5:19" ht="14.25">
      <c r="E60" s="2"/>
      <c r="G60" s="2"/>
      <c r="I60" s="2"/>
      <c r="K60" s="2"/>
      <c r="M60" s="2"/>
      <c r="O60" s="2"/>
      <c r="Q60" s="2"/>
      <c r="S60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</sheetData>
  <mergeCells count="6">
    <mergeCell ref="A3:C3"/>
    <mergeCell ref="S3:T3"/>
    <mergeCell ref="A4:A5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selection activeCell="A2" sqref="A2:O2"/>
    </sheetView>
  </sheetViews>
  <sheetFormatPr defaultColWidth="9.00390625" defaultRowHeight="16.5"/>
  <cols>
    <col min="1" max="1" width="7.125" style="10" bestFit="1" customWidth="1"/>
    <col min="2" max="2" width="5.375" style="10" customWidth="1"/>
    <col min="3" max="3" width="8.25390625" style="10" customWidth="1"/>
    <col min="4" max="4" width="8.875" style="10" customWidth="1"/>
    <col min="5" max="5" width="6.50390625" style="10" customWidth="1"/>
    <col min="6" max="6" width="4.75390625" style="10" customWidth="1"/>
    <col min="7" max="7" width="8.125" style="10" customWidth="1"/>
    <col min="8" max="8" width="9.625" style="10" bestFit="1" customWidth="1"/>
    <col min="9" max="9" width="6.875" style="10" customWidth="1"/>
    <col min="10" max="10" width="5.375" style="10" customWidth="1"/>
    <col min="11" max="11" width="7.875" style="10" customWidth="1"/>
    <col min="12" max="12" width="9.625" style="10" bestFit="1" customWidth="1"/>
    <col min="13" max="13" width="6.625" style="10" customWidth="1"/>
    <col min="14" max="14" width="5.25390625" style="10" customWidth="1"/>
    <col min="15" max="15" width="8.00390625" style="10" customWidth="1"/>
    <col min="16" max="16" width="8.125" style="10" customWidth="1"/>
    <col min="17" max="17" width="6.125" style="10" customWidth="1"/>
    <col min="18" max="18" width="5.00390625" style="10" customWidth="1"/>
    <col min="19" max="19" width="8.75390625" style="10" customWidth="1"/>
    <col min="20" max="20" width="8.25390625" style="10" customWidth="1"/>
    <col min="21" max="21" width="6.50390625" style="10" customWidth="1"/>
    <col min="22" max="16384" width="9.00390625" style="10" customWidth="1"/>
  </cols>
  <sheetData>
    <row r="1" spans="1:14" ht="18.75" customHeight="1">
      <c r="A1" s="128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1" s="13" customFormat="1" ht="17.25" customHeight="1" thickBot="1">
      <c r="A2" s="122" t="s">
        <v>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R2" s="126" t="s">
        <v>815</v>
      </c>
      <c r="S2" s="127"/>
      <c r="T2" s="127"/>
      <c r="U2" s="127"/>
    </row>
    <row r="3" spans="1:21" s="12" customFormat="1" ht="16.5" customHeight="1">
      <c r="A3" s="130" t="s">
        <v>817</v>
      </c>
      <c r="B3" s="124" t="s">
        <v>819</v>
      </c>
      <c r="C3" s="124"/>
      <c r="D3" s="124"/>
      <c r="E3" s="124"/>
      <c r="F3" s="124" t="s">
        <v>820</v>
      </c>
      <c r="G3" s="124"/>
      <c r="H3" s="124"/>
      <c r="I3" s="124"/>
      <c r="J3" s="124" t="s">
        <v>3</v>
      </c>
      <c r="K3" s="124"/>
      <c r="L3" s="124"/>
      <c r="M3" s="124"/>
      <c r="N3" s="124" t="s">
        <v>4</v>
      </c>
      <c r="O3" s="124"/>
      <c r="P3" s="124"/>
      <c r="Q3" s="124"/>
      <c r="R3" s="124" t="s">
        <v>823</v>
      </c>
      <c r="S3" s="124"/>
      <c r="T3" s="124"/>
      <c r="U3" s="125"/>
    </row>
    <row r="4" spans="1:21" s="11" customFormat="1" ht="28.5">
      <c r="A4" s="131"/>
      <c r="B4" s="59" t="s">
        <v>856</v>
      </c>
      <c r="C4" s="59" t="s">
        <v>73</v>
      </c>
      <c r="D4" s="59" t="s">
        <v>857</v>
      </c>
      <c r="E4" s="59" t="s">
        <v>74</v>
      </c>
      <c r="F4" s="59" t="s">
        <v>856</v>
      </c>
      <c r="G4" s="59" t="s">
        <v>858</v>
      </c>
      <c r="H4" s="59" t="s">
        <v>857</v>
      </c>
      <c r="I4" s="59" t="s">
        <v>74</v>
      </c>
      <c r="J4" s="59" t="s">
        <v>856</v>
      </c>
      <c r="K4" s="59" t="s">
        <v>858</v>
      </c>
      <c r="L4" s="59" t="s">
        <v>857</v>
      </c>
      <c r="M4" s="59" t="s">
        <v>74</v>
      </c>
      <c r="N4" s="59" t="s">
        <v>856</v>
      </c>
      <c r="O4" s="59" t="s">
        <v>858</v>
      </c>
      <c r="P4" s="59" t="s">
        <v>857</v>
      </c>
      <c r="Q4" s="59" t="s">
        <v>74</v>
      </c>
      <c r="R4" s="59" t="s">
        <v>856</v>
      </c>
      <c r="S4" s="59" t="s">
        <v>73</v>
      </c>
      <c r="T4" s="59" t="s">
        <v>857</v>
      </c>
      <c r="U4" s="60" t="s">
        <v>74</v>
      </c>
    </row>
    <row r="5" spans="1:21" ht="16.5" customHeight="1">
      <c r="A5" s="61" t="s">
        <v>5</v>
      </c>
      <c r="B5" s="62">
        <f>SUM(F5,J5,N5,R5)</f>
        <v>9704</v>
      </c>
      <c r="C5" s="62">
        <f>SUM(G5,K5,O5,S5)</f>
        <v>9371485</v>
      </c>
      <c r="D5" s="62">
        <f>SUM(H5,L5,P5,T5)</f>
        <v>51900596</v>
      </c>
      <c r="E5" s="63">
        <f>SUM(D5)/C5</f>
        <v>5.5381400066264845</v>
      </c>
      <c r="F5" s="62">
        <f>SUM('表三-10月'!F6,'表三-11月'!F6,'表三-12月'!F6)</f>
        <v>764</v>
      </c>
      <c r="G5" s="62">
        <f>SUM('表三-10月'!G6,'表三-11月'!G6,'表三-12月'!G6)</f>
        <v>1347719</v>
      </c>
      <c r="H5" s="62">
        <f>SUM('表三-10月'!H6,'表三-11月'!H6,'表三-12月'!H6)</f>
        <v>11102709</v>
      </c>
      <c r="I5" s="63">
        <f>SUM(H5)/G5</f>
        <v>8.238148308363984</v>
      </c>
      <c r="J5" s="62">
        <f>SUM('表三-10月'!J6,'表三-11月'!J6,'表三-12月'!J6)</f>
        <v>8430</v>
      </c>
      <c r="K5" s="62">
        <f>SUM('表三-10月'!K6,'表三-11月'!K6,'表三-12月'!K6)</f>
        <v>7860949</v>
      </c>
      <c r="L5" s="62">
        <f>SUM('表三-10月'!L6,'表三-11月'!L6,'表三-12月'!L6)</f>
        <v>40283724</v>
      </c>
      <c r="M5" s="63">
        <f>SUM(L5)/K5</f>
        <v>5.124536999285964</v>
      </c>
      <c r="N5" s="62">
        <f>SUM('表三-10月'!N6,'表三-11月'!N6,'表三-12月'!N6)</f>
        <v>371</v>
      </c>
      <c r="O5" s="62">
        <f>SUM('表三-10月'!O6,'表三-11月'!O6,'表三-12月'!O6)</f>
        <v>134132</v>
      </c>
      <c r="P5" s="62">
        <f>SUM('表三-10月'!P6,'表三-11月'!P6,'表三-12月'!P6)</f>
        <v>404819</v>
      </c>
      <c r="Q5" s="63">
        <f>SUM(P5)/O5</f>
        <v>3.0180642948737066</v>
      </c>
      <c r="R5" s="62">
        <f>SUM('表三-10月'!R6,'表三-11月'!R6,'表三-12月'!R6)</f>
        <v>139</v>
      </c>
      <c r="S5" s="62">
        <f>SUM('表三-10月'!S6,'表三-11月'!S6,'表三-12月'!S6)</f>
        <v>28685</v>
      </c>
      <c r="T5" s="62">
        <f>SUM('表三-10月'!T6,'表三-11月'!T6,'表三-12月'!T6)</f>
        <v>109344</v>
      </c>
      <c r="U5" s="64">
        <f>SUM(T5)/S5</f>
        <v>3.81188774620882</v>
      </c>
    </row>
    <row r="6" spans="1:21" ht="16.5" customHeight="1">
      <c r="A6" s="61" t="s">
        <v>6</v>
      </c>
      <c r="B6" s="62">
        <f aca="true" t="shared" si="0" ref="B6:B29">SUM(F6,J6,N6,R6)</f>
        <v>8823</v>
      </c>
      <c r="C6" s="62">
        <f aca="true" t="shared" si="1" ref="C6:C29">SUM(G6,K6,O6,S6)</f>
        <v>7577127</v>
      </c>
      <c r="D6" s="62">
        <f aca="true" t="shared" si="2" ref="D6:D29">SUM(H6,L6,P6,T6)</f>
        <v>38621514</v>
      </c>
      <c r="E6" s="63">
        <f aca="true" t="shared" si="3" ref="E6:E29">SUM(D6)/C6</f>
        <v>5.097118472476441</v>
      </c>
      <c r="F6" s="62">
        <f>SUM('表三-10月'!F7,'表三-11月'!F7,'表三-12月'!F7)</f>
        <v>708</v>
      </c>
      <c r="G6" s="62">
        <f>SUM('表三-10月'!G7,'表三-11月'!G7,'表三-12月'!G7)</f>
        <v>1086637</v>
      </c>
      <c r="H6" s="62">
        <f>SUM('表三-10月'!H7,'表三-11月'!H7,'表三-12月'!H7)</f>
        <v>7706488</v>
      </c>
      <c r="I6" s="63">
        <f aca="true" t="shared" si="4" ref="I6:I27">SUM(H6)/G6</f>
        <v>7.092053740117445</v>
      </c>
      <c r="J6" s="62">
        <f>SUM('表三-10月'!J7,'表三-11月'!J7,'表三-12月'!J7)</f>
        <v>7611</v>
      </c>
      <c r="K6" s="62">
        <f>SUM('表三-10月'!K7,'表三-11月'!K7,'表三-12月'!K7)</f>
        <v>6353837</v>
      </c>
      <c r="L6" s="62">
        <f>SUM('表三-10月'!L7,'表三-11月'!L7,'表三-12月'!L7)</f>
        <v>30404305</v>
      </c>
      <c r="M6" s="63">
        <f aca="true" t="shared" si="5" ref="M6:M29">SUM(L6)/K6</f>
        <v>4.785188068249154</v>
      </c>
      <c r="N6" s="62">
        <f>SUM('表三-10月'!N7,'表三-11月'!N7,'表三-12月'!N7)</f>
        <v>368</v>
      </c>
      <c r="O6" s="62">
        <f>SUM('表三-10月'!O7,'表三-11月'!O7,'表三-12月'!O7)</f>
        <v>108175</v>
      </c>
      <c r="P6" s="62">
        <f>SUM('表三-10月'!P7,'表三-11月'!P7,'表三-12月'!P7)</f>
        <v>403067</v>
      </c>
      <c r="Q6" s="63">
        <f aca="true" t="shared" si="6" ref="Q6:Q27">SUM(P6)/O6</f>
        <v>3.7260642477467067</v>
      </c>
      <c r="R6" s="62">
        <f>SUM('表三-10月'!R7,'表三-11月'!R7,'表三-12月'!R7)</f>
        <v>136</v>
      </c>
      <c r="S6" s="62">
        <f>SUM('表三-10月'!S7,'表三-11月'!S7,'表三-12月'!S7)</f>
        <v>28478</v>
      </c>
      <c r="T6" s="62">
        <f>SUM('表三-10月'!T7,'表三-11月'!T7,'表三-12月'!T7)</f>
        <v>107654</v>
      </c>
      <c r="U6" s="64">
        <f aca="true" t="shared" si="7" ref="U6:U28">SUM(T6)/S6</f>
        <v>3.7802514221504318</v>
      </c>
    </row>
    <row r="7" spans="1:21" ht="16.5" customHeight="1">
      <c r="A7" s="65" t="s">
        <v>7</v>
      </c>
      <c r="B7" s="62">
        <f t="shared" si="0"/>
        <v>191</v>
      </c>
      <c r="C7" s="62">
        <f t="shared" si="1"/>
        <v>1160361</v>
      </c>
      <c r="D7" s="62">
        <f t="shared" si="2"/>
        <v>8776518</v>
      </c>
      <c r="E7" s="63">
        <f t="shared" si="3"/>
        <v>7.563609945525574</v>
      </c>
      <c r="F7" s="62">
        <f>SUM('表三-10月'!F8,'表三-11月'!F8,'表三-12月'!F8)</f>
        <v>22</v>
      </c>
      <c r="G7" s="62">
        <f>SUM('表三-10月'!G8,'表三-11月'!G8,'表三-12月'!G8)</f>
        <v>155879</v>
      </c>
      <c r="H7" s="62">
        <f>SUM('表三-10月'!H8,'表三-11月'!H8,'表三-12月'!H8)</f>
        <v>1827726</v>
      </c>
      <c r="I7" s="63">
        <f t="shared" si="4"/>
        <v>11.725286921265853</v>
      </c>
      <c r="J7" s="62">
        <f>SUM('表三-10月'!J8,'表三-11月'!J8,'表三-12月'!J8)</f>
        <v>156</v>
      </c>
      <c r="K7" s="62">
        <f>SUM('表三-10月'!K8,'表三-11月'!K8,'表三-12月'!K8)</f>
        <v>1000079</v>
      </c>
      <c r="L7" s="62">
        <f>SUM('表三-10月'!L8,'表三-11月'!L8,'表三-12月'!L8)</f>
        <v>6924434</v>
      </c>
      <c r="M7" s="63">
        <f t="shared" si="5"/>
        <v>6.923887012925979</v>
      </c>
      <c r="N7" s="62">
        <f>SUM('表三-10月'!N8,'表三-11月'!N8,'表三-12月'!N8)</f>
        <v>11</v>
      </c>
      <c r="O7" s="62">
        <f>SUM('表三-10月'!O8,'表三-11月'!O8,'表三-12月'!O8)</f>
        <v>2881</v>
      </c>
      <c r="P7" s="62">
        <f>SUM('表三-10月'!P8,'表三-11月'!P8,'表三-12月'!P8)</f>
        <v>16428</v>
      </c>
      <c r="Q7" s="63">
        <f t="shared" si="6"/>
        <v>5.702186740715029</v>
      </c>
      <c r="R7" s="62">
        <f>SUM('表三-10月'!R8,'表三-11月'!R8,'表三-12月'!R8)</f>
        <v>2</v>
      </c>
      <c r="S7" s="62">
        <f>SUM('表三-10月'!S8,'表三-11月'!S8,'表三-12月'!S8)</f>
        <v>1522</v>
      </c>
      <c r="T7" s="62">
        <f>SUM('表三-10月'!T8,'表三-11月'!T8,'表三-12月'!T8)</f>
        <v>7930</v>
      </c>
      <c r="U7" s="64">
        <f t="shared" si="7"/>
        <v>5.210249671484888</v>
      </c>
    </row>
    <row r="8" spans="1:21" ht="16.5" customHeight="1">
      <c r="A8" s="65" t="s">
        <v>8</v>
      </c>
      <c r="B8" s="62">
        <f t="shared" si="0"/>
        <v>307</v>
      </c>
      <c r="C8" s="62">
        <f t="shared" si="1"/>
        <v>151186</v>
      </c>
      <c r="D8" s="62">
        <f t="shared" si="2"/>
        <v>737615</v>
      </c>
      <c r="E8" s="63">
        <f t="shared" si="3"/>
        <v>4.8788578307515245</v>
      </c>
      <c r="F8" s="62">
        <f>SUM('表三-10月'!F9,'表三-11月'!F9,'表三-12月'!F9)</f>
        <v>25</v>
      </c>
      <c r="G8" s="66">
        <f>SUM('表三-10月'!G9,'表三-11月'!G9,'表三-12月'!G9)</f>
        <v>48692</v>
      </c>
      <c r="H8" s="66">
        <f>SUM('表三-10月'!H9,'表三-11月'!H9,'表三-12月'!H9)</f>
        <v>253349</v>
      </c>
      <c r="I8" s="63">
        <f t="shared" si="4"/>
        <v>5.203092910539719</v>
      </c>
      <c r="J8" s="62">
        <f>SUM('表三-10月'!J9,'表三-11月'!J9,'表三-12月'!J9)</f>
        <v>268</v>
      </c>
      <c r="K8" s="62">
        <f>SUM('表三-10月'!K9,'表三-11月'!K9,'表三-12月'!K9)</f>
        <v>96608</v>
      </c>
      <c r="L8" s="62">
        <f>SUM('表三-10月'!L9,'表三-11月'!L9,'表三-12月'!L9)</f>
        <v>459835</v>
      </c>
      <c r="M8" s="63">
        <f t="shared" si="5"/>
        <v>4.759802500828089</v>
      </c>
      <c r="N8" s="62">
        <f>SUM('表三-10月'!N9,'表三-11月'!N9,'表三-12月'!N9)</f>
        <v>11</v>
      </c>
      <c r="O8" s="62">
        <f>SUM('表三-10月'!O9,'表三-11月'!O9,'表三-12月'!O9)</f>
        <v>5411</v>
      </c>
      <c r="P8" s="62">
        <f>SUM('表三-10月'!P9,'表三-11月'!P9,'表三-12月'!P9)</f>
        <v>22268</v>
      </c>
      <c r="Q8" s="63">
        <f t="shared" si="6"/>
        <v>4.115320643134356</v>
      </c>
      <c r="R8" s="62">
        <f>SUM('表三-10月'!R9,'表三-11月'!R9,'表三-12月'!R9)</f>
        <v>3</v>
      </c>
      <c r="S8" s="62">
        <f>SUM('表三-10月'!S9,'表三-11月'!S9,'表三-12月'!S9)</f>
        <v>475</v>
      </c>
      <c r="T8" s="62">
        <f>SUM('表三-10月'!T9,'表三-11月'!T9,'表三-12月'!T9)</f>
        <v>2163</v>
      </c>
      <c r="U8" s="64">
        <f t="shared" si="7"/>
        <v>4.553684210526316</v>
      </c>
    </row>
    <row r="9" spans="1:21" ht="16.5" customHeight="1">
      <c r="A9" s="65" t="s">
        <v>9</v>
      </c>
      <c r="B9" s="62">
        <f t="shared" si="0"/>
        <v>866</v>
      </c>
      <c r="C9" s="62">
        <f t="shared" si="1"/>
        <v>1521855</v>
      </c>
      <c r="D9" s="62">
        <f t="shared" si="2"/>
        <v>8838821</v>
      </c>
      <c r="E9" s="63">
        <f t="shared" si="3"/>
        <v>5.807925853645715</v>
      </c>
      <c r="F9" s="62">
        <f>SUM('表三-10月'!F10,'表三-11月'!F10,'表三-12月'!F10)</f>
        <v>109</v>
      </c>
      <c r="G9" s="62">
        <f>SUM('表三-10月'!G10,'表三-11月'!G10,'表三-12月'!G10)</f>
        <v>418225</v>
      </c>
      <c r="H9" s="62">
        <f>SUM('表三-10月'!H10,'表三-11月'!H10,'表三-12月'!H10)</f>
        <v>3171957</v>
      </c>
      <c r="I9" s="63">
        <f t="shared" si="4"/>
        <v>7.584331400561899</v>
      </c>
      <c r="J9" s="62">
        <f>SUM('表三-10月'!J10,'表三-11月'!J10,'表三-12月'!J10)</f>
        <v>751</v>
      </c>
      <c r="K9" s="62">
        <f>SUM('表三-10月'!K10,'表三-11月'!K10,'表三-12月'!K10)</f>
        <v>1102418</v>
      </c>
      <c r="L9" s="62">
        <f>SUM('表三-10月'!L10,'表三-11月'!L10,'表三-12月'!L10)</f>
        <v>5663823</v>
      </c>
      <c r="M9" s="63">
        <f t="shared" si="5"/>
        <v>5.137636540767658</v>
      </c>
      <c r="N9" s="62">
        <f>SUM('表三-10月'!N10,'表三-11月'!N10,'表三-12月'!N10)</f>
        <v>4</v>
      </c>
      <c r="O9" s="62">
        <f>SUM('表三-10月'!O10,'表三-11月'!O10,'表三-12月'!O10)</f>
        <v>928</v>
      </c>
      <c r="P9" s="62">
        <f>SUM('表三-10月'!P10,'表三-11月'!P10,'表三-12月'!P10)</f>
        <v>1933</v>
      </c>
      <c r="Q9" s="63">
        <f t="shared" si="6"/>
        <v>2.0829741379310347</v>
      </c>
      <c r="R9" s="62">
        <f>SUM('表三-10月'!R10,'表三-11月'!R10,'表三-12月'!R10)</f>
        <v>2</v>
      </c>
      <c r="S9" s="62">
        <f>SUM('表三-10月'!S10,'表三-11月'!S10,'表三-12月'!S10)</f>
        <v>284</v>
      </c>
      <c r="T9" s="62">
        <f>SUM('表三-10月'!T10,'表三-11月'!T10,'表三-12月'!T10)</f>
        <v>1108</v>
      </c>
      <c r="U9" s="64">
        <f t="shared" si="7"/>
        <v>3.9014084507042255</v>
      </c>
    </row>
    <row r="10" spans="1:21" ht="16.5" customHeight="1">
      <c r="A10" s="65" t="s">
        <v>10</v>
      </c>
      <c r="B10" s="62">
        <f t="shared" si="0"/>
        <v>364</v>
      </c>
      <c r="C10" s="62">
        <f t="shared" si="1"/>
        <v>511055</v>
      </c>
      <c r="D10" s="62">
        <f t="shared" si="2"/>
        <v>2919386</v>
      </c>
      <c r="E10" s="63">
        <f t="shared" si="3"/>
        <v>5.712469303695297</v>
      </c>
      <c r="F10" s="62">
        <f>SUM('表三-10月'!F11,'表三-11月'!F11,'表三-12月'!F11)</f>
        <v>38</v>
      </c>
      <c r="G10" s="62">
        <f>SUM('表三-10月'!G11,'表三-11月'!G11,'表三-12月'!G11)</f>
        <v>28472</v>
      </c>
      <c r="H10" s="62">
        <f>SUM('表三-10月'!H11,'表三-11月'!H11,'表三-12月'!H11)</f>
        <v>145030</v>
      </c>
      <c r="I10" s="63">
        <f t="shared" si="4"/>
        <v>5.093776341669008</v>
      </c>
      <c r="J10" s="62">
        <f>SUM('表三-10月'!J11,'表三-11月'!J11,'表三-12月'!J11)</f>
        <v>320</v>
      </c>
      <c r="K10" s="62">
        <f>SUM('表三-10月'!K11,'表三-11月'!K11,'表三-12月'!K11)</f>
        <v>481729</v>
      </c>
      <c r="L10" s="62">
        <f>SUM('表三-10月'!L11,'表三-11月'!L11,'表三-12月'!L11)</f>
        <v>2771137</v>
      </c>
      <c r="M10" s="63">
        <f t="shared" si="5"/>
        <v>5.752481166797099</v>
      </c>
      <c r="N10" s="62">
        <f>SUM('表三-10月'!N11,'表三-11月'!N11,'表三-12月'!N11)</f>
        <v>1</v>
      </c>
      <c r="O10" s="62">
        <v>73</v>
      </c>
      <c r="P10" s="62">
        <f>SUM('表三-10月'!P11,'表三-11月'!P11,'表三-12月'!P11)</f>
        <v>428</v>
      </c>
      <c r="Q10" s="63">
        <f t="shared" si="6"/>
        <v>5.863013698630137</v>
      </c>
      <c r="R10" s="62">
        <f>SUM('表三-10月'!R11,'表三-11月'!R11,'表三-12月'!R11)</f>
        <v>5</v>
      </c>
      <c r="S10" s="62">
        <f>SUM('表三-10月'!S11,'表三-11月'!S11,'表三-12月'!S11)</f>
        <v>781</v>
      </c>
      <c r="T10" s="62">
        <f>SUM('表三-10月'!T11,'表三-11月'!T11,'表三-12月'!T11)</f>
        <v>2791</v>
      </c>
      <c r="U10" s="64">
        <f t="shared" si="7"/>
        <v>3.5736235595390524</v>
      </c>
    </row>
    <row r="11" spans="1:21" ht="16.5" customHeight="1">
      <c r="A11" s="65" t="s">
        <v>11</v>
      </c>
      <c r="B11" s="62">
        <f t="shared" si="0"/>
        <v>352</v>
      </c>
      <c r="C11" s="62">
        <f t="shared" si="1"/>
        <v>197899</v>
      </c>
      <c r="D11" s="62">
        <f t="shared" si="2"/>
        <v>839608</v>
      </c>
      <c r="E11" s="63">
        <f t="shared" si="3"/>
        <v>4.242608603378491</v>
      </c>
      <c r="F11" s="62">
        <f>SUM('表三-10月'!F12,'表三-11月'!F12,'表三-12月'!F12)</f>
        <v>11</v>
      </c>
      <c r="G11" s="62">
        <f>SUM('表三-10月'!G12,'表三-11月'!G12,'表三-12月'!G12)</f>
        <v>11389</v>
      </c>
      <c r="H11" s="62">
        <f>SUM('表三-10月'!H12,'表三-11月'!H12,'表三-12月'!H12)</f>
        <v>56438</v>
      </c>
      <c r="I11" s="63">
        <f t="shared" si="4"/>
        <v>4.95548336113794</v>
      </c>
      <c r="J11" s="62">
        <f>SUM('表三-10月'!J12,'表三-11月'!J12,'表三-12月'!J12)</f>
        <v>259</v>
      </c>
      <c r="K11" s="62">
        <f>SUM('表三-10月'!K12,'表三-11月'!K12,'表三-12月'!K12)</f>
        <v>165734</v>
      </c>
      <c r="L11" s="62">
        <f>SUM('表三-10月'!L12,'表三-11月'!L12,'表三-12月'!L12)</f>
        <v>719088</v>
      </c>
      <c r="M11" s="63">
        <f t="shared" si="5"/>
        <v>4.338807969396744</v>
      </c>
      <c r="N11" s="62">
        <f>SUM('表三-10月'!N12,'表三-11月'!N12,'表三-12月'!N12)</f>
        <v>61</v>
      </c>
      <c r="O11" s="62">
        <f>SUM('表三-10月'!O12,'表三-11月'!O12,'表三-12月'!O12)</f>
        <v>16816</v>
      </c>
      <c r="P11" s="62">
        <f>SUM('表三-10月'!P12,'表三-11月'!P12,'表三-12月'!P12)</f>
        <v>48732</v>
      </c>
      <c r="Q11" s="63">
        <f t="shared" si="6"/>
        <v>2.897954329210276</v>
      </c>
      <c r="R11" s="62">
        <f>SUM('表三-10月'!R12,'表三-11月'!R12,'表三-12月'!R12)</f>
        <v>21</v>
      </c>
      <c r="S11" s="62">
        <f>SUM('表三-10月'!S12,'表三-11月'!S12,'表三-12月'!S12)</f>
        <v>3960</v>
      </c>
      <c r="T11" s="62">
        <f>SUM('表三-10月'!T12,'表三-11月'!T12,'表三-12月'!T12)</f>
        <v>15350</v>
      </c>
      <c r="U11" s="64">
        <f t="shared" si="7"/>
        <v>3.8762626262626263</v>
      </c>
    </row>
    <row r="12" spans="1:21" ht="16.5" customHeight="1">
      <c r="A12" s="65" t="s">
        <v>12</v>
      </c>
      <c r="B12" s="62">
        <f t="shared" si="0"/>
        <v>1035</v>
      </c>
      <c r="C12" s="62">
        <f t="shared" si="1"/>
        <v>672978</v>
      </c>
      <c r="D12" s="62">
        <f t="shared" si="2"/>
        <v>2691304</v>
      </c>
      <c r="E12" s="63">
        <f t="shared" si="3"/>
        <v>3.9990965529333797</v>
      </c>
      <c r="F12" s="62">
        <f>SUM('表三-10月'!F13,'表三-11月'!F13,'表三-12月'!F13)</f>
        <v>119</v>
      </c>
      <c r="G12" s="62">
        <f>SUM('表三-10月'!G13,'表三-11月'!G13,'表三-12月'!G13)</f>
        <v>87351</v>
      </c>
      <c r="H12" s="62">
        <f>SUM('表三-10月'!H13,'表三-11月'!H13,'表三-12月'!H13)</f>
        <v>438653</v>
      </c>
      <c r="I12" s="63">
        <f t="shared" si="4"/>
        <v>5.021728428981923</v>
      </c>
      <c r="J12" s="62">
        <f>SUM('表三-10月'!J13,'表三-11月'!J13,'表三-12月'!J13)</f>
        <v>909</v>
      </c>
      <c r="K12" s="62">
        <f>SUM('表三-10月'!K13,'表三-11月'!K13,'表三-12月'!K13)</f>
        <v>585037</v>
      </c>
      <c r="L12" s="62">
        <f>SUM('表三-10月'!L13,'表三-11月'!L13,'表三-12月'!L13)</f>
        <v>2250178</v>
      </c>
      <c r="M12" s="63">
        <f t="shared" si="5"/>
        <v>3.8462148547869623</v>
      </c>
      <c r="N12" s="62">
        <f>SUM('表三-10月'!N13,'表三-11月'!N13,'表三-12月'!N13)</f>
        <v>5</v>
      </c>
      <c r="O12" s="62">
        <f>SUM('表三-10月'!O13,'表三-11月'!O13,'表三-12月'!O13)</f>
        <v>406</v>
      </c>
      <c r="P12" s="62">
        <f>SUM('表三-10月'!P13,'表三-11月'!P13,'表三-12月'!P13)</f>
        <v>1756</v>
      </c>
      <c r="Q12" s="63">
        <f t="shared" si="6"/>
        <v>4.325123152709359</v>
      </c>
      <c r="R12" s="62">
        <f>SUM('表三-10月'!R13,'表三-11月'!R13,'表三-12月'!R13)</f>
        <v>2</v>
      </c>
      <c r="S12" s="62">
        <f>SUM('表三-10月'!S13,'表三-11月'!S13,'表三-12月'!S13)</f>
        <v>184</v>
      </c>
      <c r="T12" s="62">
        <f>SUM('表三-10月'!T13,'表三-11月'!T13,'表三-12月'!T13)</f>
        <v>717</v>
      </c>
      <c r="U12" s="64">
        <f t="shared" si="7"/>
        <v>3.8967391304347827</v>
      </c>
    </row>
    <row r="13" spans="1:21" ht="16.5" customHeight="1">
      <c r="A13" s="65" t="s">
        <v>13</v>
      </c>
      <c r="B13" s="62">
        <f t="shared" si="0"/>
        <v>519</v>
      </c>
      <c r="C13" s="62">
        <f t="shared" si="1"/>
        <v>264848</v>
      </c>
      <c r="D13" s="62">
        <f t="shared" si="2"/>
        <v>1285720</v>
      </c>
      <c r="E13" s="63">
        <f t="shared" si="3"/>
        <v>4.854558086147526</v>
      </c>
      <c r="F13" s="62">
        <f>SUM('表三-10月'!F14,'表三-11月'!F14,'表三-12月'!F14)</f>
        <v>56</v>
      </c>
      <c r="G13" s="62">
        <f>SUM('表三-10月'!G14,'表三-11月'!G14,'表三-12月'!G14)</f>
        <v>46742</v>
      </c>
      <c r="H13" s="62">
        <f>SUM('表三-10月'!H14,'表三-11月'!H14,'表三-12月'!H14)</f>
        <v>253361</v>
      </c>
      <c r="I13" s="63">
        <f t="shared" si="4"/>
        <v>5.42041418852424</v>
      </c>
      <c r="J13" s="62">
        <f>SUM('表三-10月'!J14,'表三-11月'!J14,'表三-12月'!J14)</f>
        <v>454</v>
      </c>
      <c r="K13" s="62">
        <f>SUM('表三-10月'!K14,'表三-11月'!K14,'表三-12月'!K14)</f>
        <v>216962</v>
      </c>
      <c r="L13" s="62">
        <f>SUM('表三-10月'!L14,'表三-11月'!L14,'表三-12月'!L14)</f>
        <v>1023369</v>
      </c>
      <c r="M13" s="63">
        <f t="shared" si="5"/>
        <v>4.716812160654861</v>
      </c>
      <c r="N13" s="62">
        <f>SUM('表三-10月'!N14,'表三-11月'!N14,'表三-12月'!N14)</f>
        <v>9</v>
      </c>
      <c r="O13" s="62">
        <f>SUM('表三-10月'!O14,'表三-11月'!O14,'表三-12月'!O14)</f>
        <v>1144</v>
      </c>
      <c r="P13" s="62">
        <f>SUM('表三-10月'!P14,'表三-11月'!P14,'表三-12月'!P14)</f>
        <v>8990</v>
      </c>
      <c r="Q13" s="63">
        <f t="shared" si="6"/>
        <v>7.858391608391608</v>
      </c>
      <c r="R13" s="62">
        <f>SUM('表三-10月'!R14,'表三-11月'!R14,'表三-12月'!R14)</f>
        <v>0</v>
      </c>
      <c r="S13" s="62">
        <f>SUM('表三-10月'!S14,'表三-11月'!S14,'表三-12月'!S14)</f>
        <v>0</v>
      </c>
      <c r="T13" s="62">
        <f>SUM('表三-10月'!T14,'表三-11月'!T14,'表三-12月'!T14)</f>
        <v>0</v>
      </c>
      <c r="U13" s="64">
        <v>0</v>
      </c>
    </row>
    <row r="14" spans="1:21" ht="16.5" customHeight="1">
      <c r="A14" s="65" t="s">
        <v>14</v>
      </c>
      <c r="B14" s="62">
        <f t="shared" si="0"/>
        <v>307</v>
      </c>
      <c r="C14" s="62">
        <f t="shared" si="1"/>
        <v>167855</v>
      </c>
      <c r="D14" s="62">
        <f t="shared" si="2"/>
        <v>456384</v>
      </c>
      <c r="E14" s="63">
        <f t="shared" si="3"/>
        <v>2.718918113848262</v>
      </c>
      <c r="F14" s="62">
        <f>SUM('表三-10月'!F15,'表三-11月'!F15,'表三-12月'!F15)</f>
        <v>20</v>
      </c>
      <c r="G14" s="62">
        <f>SUM('表三-10月'!G15,'表三-11月'!G15,'表三-12月'!G15)</f>
        <v>12732</v>
      </c>
      <c r="H14" s="62">
        <f>SUM('表三-10月'!H15,'表三-11月'!H15,'表三-12月'!H15)</f>
        <v>70684</v>
      </c>
      <c r="I14" s="63">
        <f t="shared" si="4"/>
        <v>5.551680804272698</v>
      </c>
      <c r="J14" s="62">
        <f>SUM('表三-10月'!J15,'表三-11月'!J15,'表三-12月'!J15)</f>
        <v>259</v>
      </c>
      <c r="K14" s="62">
        <f>SUM('表三-10月'!K15,'表三-11月'!K15,'表三-12月'!K15)</f>
        <v>152816</v>
      </c>
      <c r="L14" s="62">
        <f>SUM('表三-10月'!L15,'表三-11月'!L15,'表三-12月'!L15)</f>
        <v>377411</v>
      </c>
      <c r="M14" s="63">
        <f t="shared" si="5"/>
        <v>2.469708669249293</v>
      </c>
      <c r="N14" s="62">
        <f>SUM('表三-10月'!N15,'表三-11月'!N15,'表三-12月'!N15)</f>
        <v>25</v>
      </c>
      <c r="O14" s="62">
        <f>SUM('表三-10月'!O15,'表三-11月'!O15,'表三-12月'!O15)</f>
        <v>2036</v>
      </c>
      <c r="P14" s="62">
        <f>SUM('表三-10月'!P15,'表三-11月'!P15,'表三-12月'!P15)</f>
        <v>7229</v>
      </c>
      <c r="Q14" s="63">
        <f t="shared" si="6"/>
        <v>3.550589390962672</v>
      </c>
      <c r="R14" s="62">
        <f>SUM('表三-10月'!R15,'表三-11月'!R15,'表三-12月'!R15)</f>
        <v>3</v>
      </c>
      <c r="S14" s="62">
        <f>SUM('表三-10月'!S15,'表三-11月'!S15,'表三-12月'!S15)</f>
        <v>271</v>
      </c>
      <c r="T14" s="62">
        <f>SUM('表三-10月'!T15,'表三-11月'!T15,'表三-12月'!T15)</f>
        <v>1060</v>
      </c>
      <c r="U14" s="64">
        <f t="shared" si="7"/>
        <v>3.911439114391144</v>
      </c>
    </row>
    <row r="15" spans="1:21" ht="16.5" customHeight="1">
      <c r="A15" s="65" t="s">
        <v>15</v>
      </c>
      <c r="B15" s="62">
        <f t="shared" si="0"/>
        <v>202</v>
      </c>
      <c r="C15" s="62">
        <f t="shared" si="1"/>
        <v>158914</v>
      </c>
      <c r="D15" s="62">
        <f t="shared" si="2"/>
        <v>520433</v>
      </c>
      <c r="E15" s="63">
        <f t="shared" si="3"/>
        <v>3.2749348704330643</v>
      </c>
      <c r="F15" s="62">
        <f>SUM('表三-10月'!F16,'表三-11月'!F16,'表三-12月'!F16)</f>
        <v>27</v>
      </c>
      <c r="G15" s="62">
        <f>SUM('表三-10月'!G16,'表三-11月'!G16,'表三-12月'!G16)</f>
        <v>41808</v>
      </c>
      <c r="H15" s="62">
        <f>SUM('表三-10月'!H16,'表三-11月'!H16,'表三-12月'!H16)</f>
        <v>217535</v>
      </c>
      <c r="I15" s="63">
        <f t="shared" si="4"/>
        <v>5.2031907768848065</v>
      </c>
      <c r="J15" s="62">
        <f>SUM('表三-10月'!J16,'表三-11月'!J16,'表三-12月'!J16)</f>
        <v>160</v>
      </c>
      <c r="K15" s="62">
        <f>SUM('表三-10月'!K16,'表三-11月'!K16,'表三-12月'!K16)</f>
        <v>110565</v>
      </c>
      <c r="L15" s="62">
        <f>SUM('表三-10月'!L16,'表三-11月'!L16,'表三-12月'!L16)</f>
        <v>295666</v>
      </c>
      <c r="M15" s="63">
        <f t="shared" si="5"/>
        <v>2.674137385248496</v>
      </c>
      <c r="N15" s="62">
        <f>SUM('表三-10月'!N16,'表三-11月'!N16,'表三-12月'!N16)</f>
        <v>12</v>
      </c>
      <c r="O15" s="62">
        <f>SUM('表三-10月'!O16,'表三-11月'!O16,'表三-12月'!O16)</f>
        <v>6258</v>
      </c>
      <c r="P15" s="62">
        <f>SUM('表三-10月'!P16,'表三-11月'!P16,'表三-12月'!P16)</f>
        <v>6126</v>
      </c>
      <c r="Q15" s="63">
        <f t="shared" si="6"/>
        <v>0.9789069990412272</v>
      </c>
      <c r="R15" s="62">
        <f>SUM('表三-10月'!R16,'表三-11月'!R16,'表三-12月'!R16)</f>
        <v>3</v>
      </c>
      <c r="S15" s="62">
        <f>SUM('表三-10月'!S16,'表三-11月'!S16,'表三-12月'!S16)</f>
        <v>283</v>
      </c>
      <c r="T15" s="62">
        <f>SUM('表三-10月'!T16,'表三-11月'!T16,'表三-12月'!T16)</f>
        <v>1106</v>
      </c>
      <c r="U15" s="64">
        <f t="shared" si="7"/>
        <v>3.908127208480565</v>
      </c>
    </row>
    <row r="16" spans="1:21" ht="16.5" customHeight="1">
      <c r="A16" s="65" t="s">
        <v>16</v>
      </c>
      <c r="B16" s="62">
        <f t="shared" si="0"/>
        <v>248</v>
      </c>
      <c r="C16" s="66">
        <f t="shared" si="1"/>
        <v>71066</v>
      </c>
      <c r="D16" s="66">
        <f t="shared" si="2"/>
        <v>337976</v>
      </c>
      <c r="E16" s="63">
        <f t="shared" si="3"/>
        <v>4.7558044634565055</v>
      </c>
      <c r="F16" s="62">
        <f>SUM('表三-10月'!F17,'表三-11月'!F17,'表三-12月'!F17)</f>
        <v>29</v>
      </c>
      <c r="G16" s="62">
        <f>SUM('表三-10月'!G17,'表三-11月'!G17,'表三-12月'!G17)</f>
        <v>8358</v>
      </c>
      <c r="H16" s="62">
        <f>SUM('表三-10月'!H17,'表三-11月'!H17,'表三-12月'!H17)</f>
        <v>46054</v>
      </c>
      <c r="I16" s="63">
        <f t="shared" si="4"/>
        <v>5.5101698971045705</v>
      </c>
      <c r="J16" s="62">
        <f>SUM('表三-10月'!J17,'表三-11月'!J17,'表三-12月'!J17)</f>
        <v>190</v>
      </c>
      <c r="K16" s="62">
        <f>SUM('表三-10月'!K17,'表三-11月'!K17,'表三-12月'!K17)</f>
        <v>53912</v>
      </c>
      <c r="L16" s="62">
        <f>SUM('表三-10月'!L17,'表三-11月'!L17,'表三-12月'!L17)</f>
        <v>256935</v>
      </c>
      <c r="M16" s="63">
        <f t="shared" si="5"/>
        <v>4.765822080427363</v>
      </c>
      <c r="N16" s="62">
        <f>SUM('表三-10月'!N17,'表三-11月'!N17,'表三-12月'!N17)</f>
        <v>21</v>
      </c>
      <c r="O16" s="66">
        <f>SUM('表三-10月'!O17,'表三-11月'!O17,'表三-12月'!O17)</f>
        <v>7372</v>
      </c>
      <c r="P16" s="66">
        <f>SUM('表三-10月'!P17,'表三-11月'!P17,'表三-12月'!P17)</f>
        <v>28814</v>
      </c>
      <c r="Q16" s="63">
        <f t="shared" si="6"/>
        <v>3.90857297883885</v>
      </c>
      <c r="R16" s="62">
        <f>SUM('表三-10月'!R17,'表三-11月'!R17,'表三-12月'!R17)</f>
        <v>8</v>
      </c>
      <c r="S16" s="62">
        <f>SUM('表三-10月'!S17,'表三-11月'!S17,'表三-12月'!S17)</f>
        <v>1424</v>
      </c>
      <c r="T16" s="62">
        <f>SUM('表三-10月'!T17,'表三-11月'!T17,'表三-12月'!T17)</f>
        <v>6173</v>
      </c>
      <c r="U16" s="64">
        <f t="shared" si="7"/>
        <v>4.334971910112359</v>
      </c>
    </row>
    <row r="17" spans="1:21" ht="16.5" customHeight="1">
      <c r="A17" s="65" t="s">
        <v>17</v>
      </c>
      <c r="B17" s="62">
        <f t="shared" si="0"/>
        <v>632</v>
      </c>
      <c r="C17" s="62">
        <f t="shared" si="1"/>
        <v>255889</v>
      </c>
      <c r="D17" s="62">
        <f t="shared" si="2"/>
        <v>864977</v>
      </c>
      <c r="E17" s="63">
        <f t="shared" si="3"/>
        <v>3.380282075431144</v>
      </c>
      <c r="F17" s="62">
        <f>SUM('表三-10月'!F18,'表三-11月'!F18,'表三-12月'!F18)</f>
        <v>4</v>
      </c>
      <c r="G17" s="66">
        <f>SUM('表三-10月'!G18,'表三-11月'!G18,'表三-12月'!G18)</f>
        <v>1282</v>
      </c>
      <c r="H17" s="66">
        <f>SUM('表三-10月'!H18,'表三-11月'!H18,'表三-12月'!H18)</f>
        <v>6407</v>
      </c>
      <c r="I17" s="63">
        <f t="shared" si="4"/>
        <v>4.9976599063962555</v>
      </c>
      <c r="J17" s="62">
        <f>SUM('表三-10月'!J18,'表三-11月'!J18,'表三-12月'!J18)</f>
        <v>505</v>
      </c>
      <c r="K17" s="62">
        <f>SUM('表三-10月'!K18,'表三-11月'!K18,'表三-12月'!K18)</f>
        <v>226281</v>
      </c>
      <c r="L17" s="62">
        <f>SUM('表三-10月'!L18,'表三-11月'!L18,'表三-12月'!L18)</f>
        <v>736306</v>
      </c>
      <c r="M17" s="63">
        <f t="shared" si="5"/>
        <v>3.253945315779937</v>
      </c>
      <c r="N17" s="62">
        <f>SUM('表三-10月'!N18,'表三-11月'!N18,'表三-12月'!N18)</f>
        <v>107</v>
      </c>
      <c r="O17" s="66">
        <f>SUM('表三-10月'!O18,'表三-11月'!O18,'表三-12月'!O18)</f>
        <v>25337</v>
      </c>
      <c r="P17" s="66">
        <f>SUM('表三-10月'!P18,'表三-11月'!P18,'表三-12月'!P18)</f>
        <v>110605</v>
      </c>
      <c r="Q17" s="63">
        <f t="shared" si="6"/>
        <v>4.36535501440581</v>
      </c>
      <c r="R17" s="62">
        <f>SUM('表三-10月'!R18,'表三-11月'!R18,'表三-12月'!R18)</f>
        <v>16</v>
      </c>
      <c r="S17" s="62">
        <f>SUM('表三-10月'!S18,'表三-11月'!S18,'表三-12月'!S18)</f>
        <v>2989</v>
      </c>
      <c r="T17" s="62">
        <f>SUM('表三-10月'!T18,'表三-11月'!T18,'表三-12月'!T18)</f>
        <v>11659</v>
      </c>
      <c r="U17" s="64">
        <f t="shared" si="7"/>
        <v>3.9006356641017064</v>
      </c>
    </row>
    <row r="18" spans="1:21" ht="16.5" customHeight="1">
      <c r="A18" s="65" t="s">
        <v>18</v>
      </c>
      <c r="B18" s="62">
        <f t="shared" si="0"/>
        <v>1283</v>
      </c>
      <c r="C18" s="62">
        <f t="shared" si="1"/>
        <v>481079</v>
      </c>
      <c r="D18" s="62">
        <f t="shared" si="2"/>
        <v>1943628</v>
      </c>
      <c r="E18" s="63">
        <f t="shared" si="3"/>
        <v>4.040143095001029</v>
      </c>
      <c r="F18" s="62">
        <f>SUM('表三-10月'!F19,'表三-11月'!F19,'表三-12月'!F19)</f>
        <v>105</v>
      </c>
      <c r="G18" s="66">
        <f>SUM('表三-10月'!G19,'表三-11月'!G19,'表三-12月'!G19)</f>
        <v>98619</v>
      </c>
      <c r="H18" s="66">
        <f>SUM('表三-10月'!H19,'表三-11月'!H19,'表三-12月'!H19)</f>
        <v>538458</v>
      </c>
      <c r="I18" s="63">
        <f t="shared" si="4"/>
        <v>5.4599823563410705</v>
      </c>
      <c r="J18" s="62">
        <f>SUM('表三-10月'!J19,'表三-11月'!J19,'表三-12月'!J19)</f>
        <v>1145</v>
      </c>
      <c r="K18" s="62">
        <f>SUM('表三-10月'!K19,'表三-11月'!K19,'表三-12月'!K19)</f>
        <v>372428</v>
      </c>
      <c r="L18" s="62">
        <f>SUM('表三-10月'!L19,'表三-11月'!L19,'表三-12月'!L19)</f>
        <v>1369098</v>
      </c>
      <c r="M18" s="63">
        <f t="shared" si="5"/>
        <v>3.676141428678832</v>
      </c>
      <c r="N18" s="62">
        <f>SUM('表三-10月'!N19,'表三-11月'!N19,'表三-12月'!N19)</f>
        <v>17</v>
      </c>
      <c r="O18" s="62">
        <f>SUM('表三-10月'!O19,'表三-11月'!O19,'表三-12月'!O19)</f>
        <v>7035</v>
      </c>
      <c r="P18" s="62">
        <f>SUM('表三-10月'!P19,'表三-11月'!P19,'表三-12月'!P19)</f>
        <v>25350</v>
      </c>
      <c r="Q18" s="63">
        <f t="shared" si="6"/>
        <v>3.603411513859275</v>
      </c>
      <c r="R18" s="62">
        <f>SUM('表三-10月'!R19,'表三-11月'!R19,'表三-12月'!R19)</f>
        <v>16</v>
      </c>
      <c r="S18" s="62">
        <f>SUM('表三-10月'!S19,'表三-11月'!S19,'表三-12月'!S19)</f>
        <v>2997</v>
      </c>
      <c r="T18" s="62">
        <f>SUM('表三-10月'!T19,'表三-11月'!T19,'表三-12月'!T19)</f>
        <v>10722</v>
      </c>
      <c r="U18" s="64">
        <f t="shared" si="7"/>
        <v>3.5775775775775776</v>
      </c>
    </row>
    <row r="19" spans="1:21" ht="16.5" customHeight="1">
      <c r="A19" s="65" t="s">
        <v>19</v>
      </c>
      <c r="B19" s="62">
        <f t="shared" si="0"/>
        <v>495</v>
      </c>
      <c r="C19" s="62">
        <f t="shared" si="1"/>
        <v>206385</v>
      </c>
      <c r="D19" s="62">
        <f t="shared" si="2"/>
        <v>773945</v>
      </c>
      <c r="E19" s="63">
        <f t="shared" si="3"/>
        <v>3.7500060566417135</v>
      </c>
      <c r="F19" s="62">
        <f>SUM('表三-10月'!F20,'表三-11月'!F20,'表三-12月'!F20)</f>
        <v>39</v>
      </c>
      <c r="G19" s="66">
        <f>SUM('表三-10月'!G20,'表三-11月'!G20,'表三-12月'!G20)</f>
        <v>21101</v>
      </c>
      <c r="H19" s="66">
        <f>SUM('表三-10月'!H20,'表三-11月'!H20,'表三-12月'!H20)</f>
        <v>102068</v>
      </c>
      <c r="I19" s="63">
        <f t="shared" si="4"/>
        <v>4.8371167243258615</v>
      </c>
      <c r="J19" s="62">
        <f>SUM('表三-10月'!J20,'表三-11月'!J20,'表三-12月'!J20)</f>
        <v>422</v>
      </c>
      <c r="K19" s="62">
        <f>SUM('表三-10月'!K20,'表三-11月'!K20,'表三-12月'!K20)</f>
        <v>173878</v>
      </c>
      <c r="L19" s="62">
        <f>SUM('表三-10月'!L20,'表三-11月'!L20,'表三-12月'!L20)</f>
        <v>626333</v>
      </c>
      <c r="M19" s="63">
        <f t="shared" si="5"/>
        <v>3.6021405813271374</v>
      </c>
      <c r="N19" s="62">
        <f>SUM('表三-10月'!N20,'表三-11月'!N20,'表三-12月'!N20)</f>
        <v>11</v>
      </c>
      <c r="O19" s="62">
        <f>SUM('表三-10月'!O20,'表三-11月'!O20,'表三-12月'!O20)</f>
        <v>3707</v>
      </c>
      <c r="P19" s="62">
        <f>SUM('表三-10月'!P20,'表三-11月'!P20,'表三-12月'!P20)</f>
        <v>18293</v>
      </c>
      <c r="Q19" s="63">
        <f t="shared" si="6"/>
        <v>4.9347181008902075</v>
      </c>
      <c r="R19" s="62">
        <f>SUM('表三-10月'!R20,'表三-11月'!R20,'表三-12月'!R20)</f>
        <v>23</v>
      </c>
      <c r="S19" s="62">
        <f>SUM('表三-10月'!S20,'表三-11月'!S20,'表三-12月'!S20)</f>
        <v>7699</v>
      </c>
      <c r="T19" s="62">
        <f>SUM('表三-10月'!T20,'表三-11月'!T20,'表三-12月'!T20)</f>
        <v>27251</v>
      </c>
      <c r="U19" s="64">
        <f t="shared" si="7"/>
        <v>3.5395505909858422</v>
      </c>
    </row>
    <row r="20" spans="1:21" ht="16.5" customHeight="1">
      <c r="A20" s="65" t="s">
        <v>20</v>
      </c>
      <c r="B20" s="62">
        <f t="shared" si="0"/>
        <v>175</v>
      </c>
      <c r="C20" s="62">
        <f t="shared" si="1"/>
        <v>61094</v>
      </c>
      <c r="D20" s="62">
        <f t="shared" si="2"/>
        <v>272295</v>
      </c>
      <c r="E20" s="63">
        <f t="shared" si="3"/>
        <v>4.456984319245753</v>
      </c>
      <c r="F20" s="62">
        <f>SUM('表三-10月'!F21,'表三-11月'!F21,'表三-12月'!F21)</f>
        <v>15</v>
      </c>
      <c r="G20" s="66">
        <f>SUM('表三-10月'!G21,'表三-11月'!G21,'表三-12月'!G21)</f>
        <v>2358</v>
      </c>
      <c r="H20" s="66">
        <f>SUM('表三-10月'!H21,'表三-11月'!H21,'表三-12月'!H21)</f>
        <v>13711</v>
      </c>
      <c r="I20" s="63">
        <f t="shared" si="4"/>
        <v>5.814673452078032</v>
      </c>
      <c r="J20" s="62">
        <f>SUM('表三-10月'!J21,'表三-11月'!J21,'表三-12月'!J21)</f>
        <v>127</v>
      </c>
      <c r="K20" s="62">
        <f>SUM('表三-10月'!K21,'表三-11月'!K21,'表三-12月'!K21)</f>
        <v>54220</v>
      </c>
      <c r="L20" s="62">
        <f>SUM('表三-10月'!L21,'表三-11月'!L21,'表三-12月'!L21)</f>
        <v>247642</v>
      </c>
      <c r="M20" s="63">
        <f t="shared" si="5"/>
        <v>4.567355219476208</v>
      </c>
      <c r="N20" s="62">
        <f>SUM('表三-10月'!N21,'表三-11月'!N21,'表三-12月'!N21)</f>
        <v>21</v>
      </c>
      <c r="O20" s="62">
        <f>SUM('表三-10月'!O21,'表三-11月'!O21,'表三-12月'!O21)</f>
        <v>2822</v>
      </c>
      <c r="P20" s="62">
        <f>SUM('表三-10月'!P21,'表三-11月'!P21,'表三-12月'!P21)</f>
        <v>4379</v>
      </c>
      <c r="Q20" s="63">
        <f t="shared" si="6"/>
        <v>1.55173635719348</v>
      </c>
      <c r="R20" s="62">
        <f>SUM('表三-10月'!R21,'表三-11月'!R21,'表三-12月'!R21)</f>
        <v>12</v>
      </c>
      <c r="S20" s="62">
        <f>SUM('表三-10月'!S21,'表三-11月'!S21,'表三-12月'!S21)</f>
        <v>1694</v>
      </c>
      <c r="T20" s="62">
        <f>SUM('表三-10月'!T21,'表三-11月'!T21,'表三-12月'!T21)</f>
        <v>6563</v>
      </c>
      <c r="U20" s="64">
        <f t="shared" si="7"/>
        <v>3.874262101534829</v>
      </c>
    </row>
    <row r="21" spans="1:21" ht="16.5" customHeight="1">
      <c r="A21" s="65" t="s">
        <v>21</v>
      </c>
      <c r="B21" s="62">
        <f t="shared" si="0"/>
        <v>376</v>
      </c>
      <c r="C21" s="62">
        <f t="shared" si="1"/>
        <v>139072</v>
      </c>
      <c r="D21" s="62">
        <f t="shared" si="2"/>
        <v>540728</v>
      </c>
      <c r="E21" s="63">
        <f t="shared" si="3"/>
        <v>3.8881155085135757</v>
      </c>
      <c r="F21" s="62">
        <f>SUM('表三-10月'!F22,'表三-11月'!F22,'表三-12月'!F22)</f>
        <v>23</v>
      </c>
      <c r="G21" s="66">
        <f>SUM('表三-10月'!G22,'表三-11月'!G22,'表三-12月'!G22)</f>
        <v>17112</v>
      </c>
      <c r="H21" s="66">
        <f>SUM('表三-10月'!H22,'表三-11月'!H22,'表三-12月'!H22)</f>
        <v>134814</v>
      </c>
      <c r="I21" s="63">
        <f t="shared" si="4"/>
        <v>7.878330995792426</v>
      </c>
      <c r="J21" s="62">
        <f>SUM('表三-10月'!J22,'表三-11月'!J22,'表三-12月'!J22)</f>
        <v>351</v>
      </c>
      <c r="K21" s="62">
        <f>SUM('表三-10月'!K22,'表三-11月'!K22,'表三-12月'!K22)</f>
        <v>121784</v>
      </c>
      <c r="L21" s="62">
        <f>SUM('表三-10月'!L22,'表三-11月'!L22,'表三-12月'!L22)</f>
        <v>405248</v>
      </c>
      <c r="M21" s="63">
        <f t="shared" si="5"/>
        <v>3.327596400183932</v>
      </c>
      <c r="N21" s="62">
        <f>SUM('表三-10月'!N22,'表三-11月'!N22,'表三-12月'!N22)</f>
        <v>2</v>
      </c>
      <c r="O21" s="62">
        <f>SUM('表三-10月'!O22,'表三-11月'!O22,'表三-12月'!O22)</f>
        <v>176</v>
      </c>
      <c r="P21" s="62">
        <f>SUM('表三-10月'!P22,'表三-11月'!P22,'表三-12月'!P22)</f>
        <v>666</v>
      </c>
      <c r="Q21" s="63">
        <f t="shared" si="6"/>
        <v>3.784090909090909</v>
      </c>
      <c r="R21" s="62">
        <f>SUM('表三-10月'!R22,'表三-11月'!R22,'表三-12月'!R22)</f>
        <v>0</v>
      </c>
      <c r="S21" s="62">
        <f>SUM('表三-10月'!S22,'表三-11月'!S22,'表三-12月'!S22)</f>
        <v>0</v>
      </c>
      <c r="T21" s="62">
        <f>SUM('表三-10月'!T22,'表三-11月'!T22,'表三-12月'!T22)</f>
        <v>0</v>
      </c>
      <c r="U21" s="64">
        <v>0</v>
      </c>
    </row>
    <row r="22" spans="1:21" ht="16.5" customHeight="1">
      <c r="A22" s="65" t="s">
        <v>22</v>
      </c>
      <c r="B22" s="62">
        <f t="shared" si="0"/>
        <v>100</v>
      </c>
      <c r="C22" s="62">
        <f t="shared" si="1"/>
        <v>32673</v>
      </c>
      <c r="D22" s="62">
        <f t="shared" si="2"/>
        <v>133437</v>
      </c>
      <c r="E22" s="63">
        <f t="shared" si="3"/>
        <v>4.084014323753558</v>
      </c>
      <c r="F22" s="62">
        <f>SUM('表三-10月'!F23,'表三-11月'!F23,'表三-12月'!F23)</f>
        <v>1</v>
      </c>
      <c r="G22" s="62">
        <f>SUM('表三-10月'!G23,'表三-11月'!G23,'表三-12月'!G23)</f>
        <v>5689</v>
      </c>
      <c r="H22" s="62">
        <f>SUM('表三-10月'!H23,'表三-11月'!H23,'表三-12月'!H23)</f>
        <v>28446</v>
      </c>
      <c r="I22" s="63">
        <f t="shared" si="4"/>
        <v>5.00017577781684</v>
      </c>
      <c r="J22" s="62">
        <f>SUM('表三-10月'!J23,'表三-11月'!J23,'表三-12月'!J23)</f>
        <v>80</v>
      </c>
      <c r="K22" s="62">
        <f>SUM('表三-10月'!K23,'表三-11月'!K23,'表三-12月'!K23)</f>
        <v>21789</v>
      </c>
      <c r="L22" s="62">
        <f>SUM('表三-10月'!L23,'表三-11月'!L23,'表三-12月'!L23)</f>
        <v>86916</v>
      </c>
      <c r="M22" s="63">
        <f t="shared" si="5"/>
        <v>3.9889852677956767</v>
      </c>
      <c r="N22" s="62">
        <f>SUM('表三-10月'!N23,'表三-11月'!N23,'表三-12月'!N23)</f>
        <v>3</v>
      </c>
      <c r="O22" s="62">
        <f>SUM('表三-10月'!O23,'表三-11月'!O23,'表三-12月'!O23)</f>
        <v>2090</v>
      </c>
      <c r="P22" s="62">
        <f>SUM('表三-10月'!P23,'表三-11月'!P23,'表三-12月'!P23)</f>
        <v>5890</v>
      </c>
      <c r="Q22" s="63">
        <f t="shared" si="6"/>
        <v>2.8181818181818183</v>
      </c>
      <c r="R22" s="62">
        <f>SUM('表三-10月'!R23,'表三-11月'!R23,'表三-12月'!R23)</f>
        <v>16</v>
      </c>
      <c r="S22" s="62">
        <f>SUM('表三-10月'!S23,'表三-11月'!S23,'表三-12月'!S23)</f>
        <v>3105</v>
      </c>
      <c r="T22" s="62">
        <f>SUM('表三-10月'!T23,'表三-11月'!T23,'表三-12月'!T23)</f>
        <v>12185</v>
      </c>
      <c r="U22" s="64">
        <f t="shared" si="7"/>
        <v>3.924315619967794</v>
      </c>
    </row>
    <row r="23" spans="1:21" ht="16.5" customHeight="1">
      <c r="A23" s="65" t="s">
        <v>23</v>
      </c>
      <c r="B23" s="62">
        <f t="shared" si="0"/>
        <v>19</v>
      </c>
      <c r="C23" s="62">
        <f t="shared" si="1"/>
        <v>26624</v>
      </c>
      <c r="D23" s="62">
        <f t="shared" si="2"/>
        <v>164682</v>
      </c>
      <c r="E23" s="63">
        <f t="shared" si="3"/>
        <v>6.1854717548076925</v>
      </c>
      <c r="F23" s="62">
        <f>SUM('表三-10月'!F24,'表三-11月'!F24,'表三-12月'!F24)</f>
        <v>1</v>
      </c>
      <c r="G23" s="62">
        <f>SUM('表三-10月'!G24,'表三-11月'!G24,'表三-12月'!G24)</f>
        <v>298</v>
      </c>
      <c r="H23" s="62">
        <f>SUM('表三-10月'!H24,'表三-11月'!H24,'表三-12月'!H24)</f>
        <v>1901</v>
      </c>
      <c r="I23" s="63">
        <f t="shared" si="4"/>
        <v>6.379194630872483</v>
      </c>
      <c r="J23" s="62">
        <f>SUM('表三-10月'!J24,'表三-11月'!J24,'表三-12月'!J24)</f>
        <v>14</v>
      </c>
      <c r="K23" s="62">
        <f>SUM('表三-10月'!K24,'表三-11月'!K24,'表三-12月'!K24)</f>
        <v>24838</v>
      </c>
      <c r="L23" s="62">
        <f>SUM('表三-10月'!L24,'表三-11月'!L24,'表三-12月'!L24)</f>
        <v>155819</v>
      </c>
      <c r="M23" s="63">
        <f t="shared" si="5"/>
        <v>6.273411707866978</v>
      </c>
      <c r="N23" s="62">
        <f>SUM('表三-10月'!N24,'表三-11月'!N24,'表三-12月'!N24)</f>
        <v>4</v>
      </c>
      <c r="O23" s="62">
        <f>SUM('表三-10月'!O24,'表三-11月'!O24,'表三-12月'!O24)</f>
        <v>1488</v>
      </c>
      <c r="P23" s="62">
        <f>SUM('表三-10月'!P24,'表三-11月'!P24,'表三-12月'!P24)</f>
        <v>6962</v>
      </c>
      <c r="Q23" s="63">
        <f t="shared" si="6"/>
        <v>4.678763440860215</v>
      </c>
      <c r="R23" s="62">
        <f>SUM('表三-10月'!R24,'表三-11月'!R24,'表三-12月'!R24)</f>
        <v>0</v>
      </c>
      <c r="S23" s="62">
        <f>SUM('表三-10月'!S24,'表三-11月'!S24,'表三-12月'!S24)</f>
        <v>0</v>
      </c>
      <c r="T23" s="62">
        <f>SUM('表三-10月'!T24,'表三-11月'!T24,'表三-12月'!T24)</f>
        <v>0</v>
      </c>
      <c r="U23" s="64">
        <v>0</v>
      </c>
    </row>
    <row r="24" spans="1:21" ht="16.5" customHeight="1">
      <c r="A24" s="65" t="s">
        <v>24</v>
      </c>
      <c r="B24" s="62">
        <f t="shared" si="0"/>
        <v>97</v>
      </c>
      <c r="C24" s="62">
        <f t="shared" si="1"/>
        <v>82677</v>
      </c>
      <c r="D24" s="62">
        <f t="shared" si="2"/>
        <v>382943</v>
      </c>
      <c r="E24" s="63">
        <f t="shared" si="3"/>
        <v>4.631796025496813</v>
      </c>
      <c r="F24" s="62">
        <f>SUM('表三-10月'!F25,'表三-11月'!F25,'表三-12月'!F25)</f>
        <v>12</v>
      </c>
      <c r="G24" s="62">
        <f>SUM('表三-10月'!G25,'表三-11月'!G25,'表三-12月'!G25)</f>
        <v>10440</v>
      </c>
      <c r="H24" s="62">
        <f>SUM('表三-10月'!H25,'表三-11月'!H25,'表三-12月'!H25)</f>
        <v>52655</v>
      </c>
      <c r="I24" s="63">
        <f t="shared" si="4"/>
        <v>5.043582375478927</v>
      </c>
      <c r="J24" s="62">
        <f>SUM('表三-10月'!J25,'表三-11月'!J25,'表三-12月'!J25)</f>
        <v>85</v>
      </c>
      <c r="K24" s="62">
        <f>SUM('表三-10月'!K25,'表三-11月'!K25,'表三-12月'!K25)</f>
        <v>72237</v>
      </c>
      <c r="L24" s="62">
        <f>SUM('表三-10月'!L25,'表三-11月'!L25,'表三-12月'!L25)</f>
        <v>330288</v>
      </c>
      <c r="M24" s="63">
        <f t="shared" si="5"/>
        <v>4.572282902113876</v>
      </c>
      <c r="N24" s="62">
        <f>SUM('表三-10月'!N25,'表三-11月'!N25,'表三-12月'!N25)</f>
        <v>0</v>
      </c>
      <c r="O24" s="62">
        <f>SUM('表三-10月'!O25,'表三-11月'!O25,'表三-12月'!O25)</f>
        <v>0</v>
      </c>
      <c r="P24" s="62">
        <f>SUM('表三-10月'!P25,'表三-11月'!P25,'表三-12月'!P25)</f>
        <v>0</v>
      </c>
      <c r="Q24" s="63">
        <v>0</v>
      </c>
      <c r="R24" s="62">
        <f>SUM('表三-10月'!R25,'表三-11月'!R25,'表三-12月'!R25)</f>
        <v>0</v>
      </c>
      <c r="S24" s="62">
        <f>SUM('表三-10月'!S25,'表三-11月'!S25,'表三-12月'!S25)</f>
        <v>0</v>
      </c>
      <c r="T24" s="62">
        <f>SUM('表三-10月'!T25,'表三-11月'!T25,'表三-12月'!T25)</f>
        <v>0</v>
      </c>
      <c r="U24" s="64">
        <v>0</v>
      </c>
    </row>
    <row r="25" spans="1:21" ht="16.5" customHeight="1">
      <c r="A25" s="65" t="s">
        <v>25</v>
      </c>
      <c r="B25" s="62">
        <f t="shared" si="0"/>
        <v>368</v>
      </c>
      <c r="C25" s="62">
        <f t="shared" si="1"/>
        <v>754214</v>
      </c>
      <c r="D25" s="62">
        <f t="shared" si="2"/>
        <v>4622133</v>
      </c>
      <c r="E25" s="63">
        <f t="shared" si="3"/>
        <v>6.128410504180511</v>
      </c>
      <c r="F25" s="62">
        <f>SUM('表三-10月'!F26,'表三-11月'!F26,'表三-12月'!F26)</f>
        <v>6</v>
      </c>
      <c r="G25" s="62">
        <f>SUM('表三-10月'!G26,'表三-11月'!G26,'表三-12月'!G26)</f>
        <v>35145</v>
      </c>
      <c r="H25" s="62">
        <f>SUM('表三-10月'!H26,'表三-11月'!H26,'表三-12月'!H26)</f>
        <v>183459</v>
      </c>
      <c r="I25" s="63">
        <f t="shared" si="4"/>
        <v>5.220059752454119</v>
      </c>
      <c r="J25" s="62">
        <f>SUM('表三-10月'!J26,'表三-11月'!J26,'表三-12月'!J26)</f>
        <v>332</v>
      </c>
      <c r="K25" s="62">
        <f>SUM('表三-10月'!K26,'表三-11月'!K26,'表三-12月'!K26)</f>
        <v>710551</v>
      </c>
      <c r="L25" s="62">
        <f>SUM('表三-10月'!L26,'表三-11月'!L26,'表三-12月'!L26)</f>
        <v>4370652</v>
      </c>
      <c r="M25" s="63">
        <f t="shared" si="5"/>
        <v>6.15107430712222</v>
      </c>
      <c r="N25" s="62">
        <f>SUM('表三-10月'!N26,'表三-11月'!N26,'表三-12月'!N26)</f>
        <v>28</v>
      </c>
      <c r="O25" s="62">
        <f>SUM('表三-10月'!O26,'表三-11月'!O26,'表三-12月'!O26)</f>
        <v>7784</v>
      </c>
      <c r="P25" s="62">
        <f>SUM('表三-10月'!P26,'表三-11月'!P26,'表三-12月'!P26)</f>
        <v>67442</v>
      </c>
      <c r="Q25" s="63">
        <f t="shared" si="6"/>
        <v>8.664182939362796</v>
      </c>
      <c r="R25" s="62">
        <f>SUM('表三-10月'!R26,'表三-11月'!R26,'表三-12月'!R26)</f>
        <v>2</v>
      </c>
      <c r="S25" s="62">
        <f>SUM('表三-10月'!S26,'表三-11月'!S26,'表三-12月'!S26)</f>
        <v>734</v>
      </c>
      <c r="T25" s="62">
        <f>SUM('表三-10月'!T26,'表三-11月'!T26,'表三-12月'!T26)</f>
        <v>580</v>
      </c>
      <c r="U25" s="64">
        <f t="shared" si="7"/>
        <v>0.7901907356948229</v>
      </c>
    </row>
    <row r="26" spans="1:21" ht="16.5" customHeight="1">
      <c r="A26" s="65" t="s">
        <v>26</v>
      </c>
      <c r="B26" s="62">
        <f t="shared" si="0"/>
        <v>138</v>
      </c>
      <c r="C26" s="62">
        <f t="shared" si="1"/>
        <v>33266</v>
      </c>
      <c r="D26" s="62">
        <f t="shared" si="2"/>
        <v>204087</v>
      </c>
      <c r="E26" s="63">
        <f t="shared" si="3"/>
        <v>6.135002705465039</v>
      </c>
      <c r="F26" s="62">
        <f>SUM('表三-10月'!F27,'表三-11月'!F27,'表三-12月'!F27)</f>
        <v>0</v>
      </c>
      <c r="G26" s="62">
        <f>SUM('表三-10月'!G27,'表三-11月'!G27,'表三-12月'!G27)</f>
        <v>0</v>
      </c>
      <c r="H26" s="62">
        <f>SUM('表三-10月'!H27,'表三-11月'!H27,'表三-12月'!H27)</f>
        <v>0</v>
      </c>
      <c r="I26" s="63">
        <v>0</v>
      </c>
      <c r="J26" s="62">
        <f>SUM('表三-10月'!J27,'表三-11月'!J27,'表三-12月'!J27)</f>
        <v>138</v>
      </c>
      <c r="K26" s="62">
        <v>33266</v>
      </c>
      <c r="L26" s="62">
        <f>SUM('表三-10月'!L27,'表三-11月'!L27,'表三-12月'!L27)</f>
        <v>204087</v>
      </c>
      <c r="M26" s="63">
        <f t="shared" si="5"/>
        <v>6.135002705465039</v>
      </c>
      <c r="N26" s="62">
        <f>SUM('表三-10月'!N27,'表三-11月'!N27,'表三-12月'!N27)</f>
        <v>0</v>
      </c>
      <c r="O26" s="62">
        <f>SUM('表三-10月'!O27,'表三-11月'!O27,'表三-12月'!O27)</f>
        <v>0</v>
      </c>
      <c r="P26" s="62">
        <f>SUM('表三-10月'!P27,'表三-11月'!P27,'表三-12月'!P27)</f>
        <v>0</v>
      </c>
      <c r="Q26" s="63">
        <v>0</v>
      </c>
      <c r="R26" s="62">
        <f>SUM('表三-10月'!R27,'表三-11月'!R27,'表三-12月'!R27)</f>
        <v>0</v>
      </c>
      <c r="S26" s="62">
        <f>SUM('表三-10月'!S27,'表三-11月'!S27,'表三-12月'!S27)</f>
        <v>0</v>
      </c>
      <c r="T26" s="62">
        <f>SUM('表三-10月'!T27,'表三-11月'!T27,'表三-12月'!T27)</f>
        <v>0</v>
      </c>
      <c r="U26" s="64">
        <v>0</v>
      </c>
    </row>
    <row r="27" spans="1:21" ht="16.5" customHeight="1">
      <c r="A27" s="65" t="s">
        <v>27</v>
      </c>
      <c r="B27" s="62">
        <f t="shared" si="0"/>
        <v>749</v>
      </c>
      <c r="C27" s="62">
        <f t="shared" si="1"/>
        <v>326077</v>
      </c>
      <c r="D27" s="62">
        <f t="shared" si="2"/>
        <v>1294118</v>
      </c>
      <c r="E27" s="63">
        <f t="shared" si="3"/>
        <v>3.9687497124912214</v>
      </c>
      <c r="F27" s="62">
        <f>SUM('表三-10月'!F28,'表三-11月'!F28,'表三-12月'!F28)</f>
        <v>46</v>
      </c>
      <c r="G27" s="62">
        <f>SUM('表三-10月'!G28,'表三-11月'!G28,'表三-12月'!G28)</f>
        <v>34945</v>
      </c>
      <c r="H27" s="62">
        <f>SUM('表三-10月'!H28,'表三-11月'!H28,'表三-12月'!H28)</f>
        <v>163782</v>
      </c>
      <c r="I27" s="63">
        <f t="shared" si="4"/>
        <v>4.686850765488625</v>
      </c>
      <c r="J27" s="62">
        <f>SUM('表三-10月'!J28,'表三-11月'!J28,'表三-12月'!J28)</f>
        <v>686</v>
      </c>
      <c r="K27" s="62">
        <f>SUM('表三-10月'!K28,'表三-11月'!K28,'表三-12月'!K28)</f>
        <v>277306</v>
      </c>
      <c r="L27" s="62">
        <f>SUM('表三-10月'!L28,'表三-11月'!L28,'表三-12月'!L28)</f>
        <v>1130040</v>
      </c>
      <c r="M27" s="63">
        <f t="shared" si="5"/>
        <v>4.075065090549789</v>
      </c>
      <c r="N27" s="62">
        <f>SUM('表三-10月'!N28,'表三-11月'!N28,'表三-12月'!N28)</f>
        <v>15</v>
      </c>
      <c r="O27" s="62">
        <f>SUM('表三-10月'!O28,'表三-11月'!O28,'表三-12月'!O28)</f>
        <v>13750</v>
      </c>
      <c r="P27" s="62" t="s">
        <v>0</v>
      </c>
      <c r="Q27" s="63">
        <f t="shared" si="6"/>
        <v>0</v>
      </c>
      <c r="R27" s="62">
        <f>SUM('表三-10月'!R28,'表三-11月'!R28,'表三-12月'!R28)</f>
        <v>2</v>
      </c>
      <c r="S27" s="62">
        <f>SUM('表三-10月'!S28,'表三-11月'!S28,'表三-12月'!S28)</f>
        <v>76</v>
      </c>
      <c r="T27" s="62">
        <f>SUM('表三-10月'!T28,'表三-11月'!T28,'表三-12月'!T28)</f>
        <v>296</v>
      </c>
      <c r="U27" s="64">
        <v>0</v>
      </c>
    </row>
    <row r="28" spans="1:21" ht="16.5" customHeight="1">
      <c r="A28" s="61" t="s">
        <v>28</v>
      </c>
      <c r="B28" s="62">
        <f t="shared" si="0"/>
        <v>132</v>
      </c>
      <c r="C28" s="62">
        <f t="shared" si="1"/>
        <v>980810</v>
      </c>
      <c r="D28" s="62">
        <f t="shared" si="2"/>
        <v>8587110</v>
      </c>
      <c r="E28" s="63">
        <f t="shared" si="3"/>
        <v>8.75512076752888</v>
      </c>
      <c r="F28" s="62">
        <f>SUM('表三-10月'!F29,'表三-11月'!F29,'表三-12月'!F29)</f>
        <v>17</v>
      </c>
      <c r="G28" s="62">
        <f>SUM('表三-10月'!G29,'表三-11月'!G29,'表三-12月'!G29)</f>
        <v>207339</v>
      </c>
      <c r="H28" s="62">
        <f>SUM('表三-10月'!H29,'表三-11月'!H29,'表三-12月'!H29)</f>
        <v>3082469</v>
      </c>
      <c r="I28" s="63">
        <f>SUM(H28)/G28</f>
        <v>14.866807498830418</v>
      </c>
      <c r="J28" s="62">
        <f>SUM('表三-10月'!J29,'表三-11月'!J29,'表三-12月'!J29)</f>
        <v>113</v>
      </c>
      <c r="K28" s="62">
        <f>SUM('表三-10月'!K29,'表三-11月'!K29,'表三-12月'!K29)</f>
        <v>773297</v>
      </c>
      <c r="L28" s="62">
        <f>SUM('表三-10月'!L29,'表三-11月'!L29,'表三-12月'!L29)</f>
        <v>5503610</v>
      </c>
      <c r="M28" s="63">
        <f t="shared" si="5"/>
        <v>7.117071448615474</v>
      </c>
      <c r="N28" s="62">
        <f>SUM('表三-10月'!N29,'表三-11月'!N29,'表三-12月'!N29)</f>
        <v>0</v>
      </c>
      <c r="O28" s="62">
        <f>SUM('表三-10月'!O29,'表三-11月'!O29,'表三-12月'!O29)</f>
        <v>0</v>
      </c>
      <c r="P28" s="62">
        <f>SUM('表三-10月'!P29,'表三-11月'!P29,'表三-12月'!P29)</f>
        <v>0</v>
      </c>
      <c r="Q28" s="63">
        <v>0</v>
      </c>
      <c r="R28" s="62">
        <f>SUM('表三-10月'!R29,'表三-11月'!R29,'表三-12月'!R29)</f>
        <v>2</v>
      </c>
      <c r="S28" s="62">
        <f>SUM('表三-10月'!S29,'表三-11月'!S29,'表三-12月'!S29)</f>
        <v>174</v>
      </c>
      <c r="T28" s="62">
        <f>SUM('表三-10月'!T29,'表三-11月'!T29,'表三-12月'!T29)</f>
        <v>1031</v>
      </c>
      <c r="U28" s="64">
        <f t="shared" si="7"/>
        <v>5.925287356321839</v>
      </c>
    </row>
    <row r="29" spans="1:21" ht="16.5" customHeight="1" thickBot="1">
      <c r="A29" s="67" t="s">
        <v>29</v>
      </c>
      <c r="B29" s="68">
        <f t="shared" si="0"/>
        <v>749</v>
      </c>
      <c r="C29" s="68">
        <f t="shared" si="1"/>
        <v>788256</v>
      </c>
      <c r="D29" s="68">
        <f t="shared" si="2"/>
        <v>4691972</v>
      </c>
      <c r="E29" s="69">
        <f t="shared" si="3"/>
        <v>5.952345430925994</v>
      </c>
      <c r="F29" s="68">
        <f>SUM('表三-10月'!F30,'表三-11月'!F30,'表三-12月'!F30)</f>
        <v>39</v>
      </c>
      <c r="G29" s="68">
        <f>SUM('表三-10月'!G30,'表三-11月'!G30,'表三-12月'!G30)</f>
        <v>53752</v>
      </c>
      <c r="H29" s="68">
        <f>SUM('表三-10月'!H30,'表三-11月'!H30,'表三-12月'!H30)</f>
        <v>313752</v>
      </c>
      <c r="I29" s="69">
        <f>SUM(H29)/G29</f>
        <v>5.837029319839262</v>
      </c>
      <c r="J29" s="68">
        <f>SUM('表三-10月'!J30,'表三-11月'!J30,'表三-12月'!J30)</f>
        <v>706</v>
      </c>
      <c r="K29" s="68">
        <f>SUM('表三-10月'!K30,'表三-11月'!K30,'表三-12月'!K30)</f>
        <v>733815</v>
      </c>
      <c r="L29" s="68">
        <f>SUM('表三-10月'!L30,'表三-11月'!L30,'表三-12月'!L30)</f>
        <v>4375809</v>
      </c>
      <c r="M29" s="69">
        <f t="shared" si="5"/>
        <v>5.963095603115226</v>
      </c>
      <c r="N29" s="68">
        <f>SUM('表三-10月'!N30,'表三-11月'!N30,'表三-12月'!N30)</f>
        <v>3</v>
      </c>
      <c r="O29" s="68">
        <v>533</v>
      </c>
      <c r="P29" s="68">
        <f>SUM('表三-10月'!P30,'表三-11月'!P30,'表三-12月'!P30)</f>
        <v>1752</v>
      </c>
      <c r="Q29" s="69">
        <f>SUM(P29)/O29</f>
        <v>3.2870544090056284</v>
      </c>
      <c r="R29" s="68">
        <f>SUM('表三-10月'!R30,'表三-11月'!R30,'表三-12月'!R30)</f>
        <v>1</v>
      </c>
      <c r="S29" s="68">
        <v>156</v>
      </c>
      <c r="T29" s="68">
        <f>SUM('表三-10月'!T30,'表三-11月'!T30,'表三-12月'!T30)</f>
        <v>659</v>
      </c>
      <c r="U29" s="70">
        <f>SUM(T29)/S29</f>
        <v>4.2243589743589745</v>
      </c>
    </row>
    <row r="30" spans="1:4" ht="12.75">
      <c r="A30" s="120" t="s">
        <v>456</v>
      </c>
      <c r="B30" s="121"/>
      <c r="C30" s="121"/>
      <c r="D30" s="121"/>
    </row>
    <row r="31" spans="1:4" ht="12.75">
      <c r="A31" s="122" t="s">
        <v>65</v>
      </c>
      <c r="B31" s="123"/>
      <c r="C31" s="123"/>
      <c r="D31" s="123"/>
    </row>
    <row r="32" spans="1:21" ht="12.75">
      <c r="A32" s="122" t="s">
        <v>67</v>
      </c>
      <c r="B32" s="123"/>
      <c r="C32" s="123"/>
      <c r="D32" s="1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122" t="s">
        <v>66</v>
      </c>
      <c r="B33" s="123"/>
      <c r="C33" s="123"/>
      <c r="D33" s="12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19" ht="12.75">
      <c r="A57" s="14"/>
      <c r="C57" s="15"/>
      <c r="I57" s="14"/>
      <c r="K57" s="14"/>
      <c r="M57" s="14"/>
      <c r="O57" s="14"/>
      <c r="Q57" s="14"/>
      <c r="S57" s="14"/>
    </row>
    <row r="58" spans="1:19" ht="12.75">
      <c r="A58" s="14"/>
      <c r="C58" s="15"/>
      <c r="E58" s="14"/>
      <c r="G58" s="14"/>
      <c r="I58" s="14"/>
      <c r="K58" s="14"/>
      <c r="M58" s="14"/>
      <c r="O58" s="14"/>
      <c r="Q58" s="14"/>
      <c r="S58" s="14"/>
    </row>
    <row r="59" spans="5:19" ht="12.75">
      <c r="E59" s="14"/>
      <c r="G59" s="14"/>
      <c r="I59" s="14"/>
      <c r="K59" s="14"/>
      <c r="M59" s="14"/>
      <c r="O59" s="14"/>
      <c r="Q59" s="14"/>
      <c r="S59" s="14"/>
    </row>
    <row r="60" spans="5:19" ht="12.75">
      <c r="E60" s="14"/>
      <c r="G60" s="14"/>
      <c r="I60" s="14"/>
      <c r="K60" s="14"/>
      <c r="M60" s="14"/>
      <c r="O60" s="14"/>
      <c r="Q60" s="14"/>
      <c r="S60" s="14"/>
    </row>
    <row r="61" spans="5:19" ht="12.75">
      <c r="E61" s="14"/>
      <c r="G61" s="14"/>
      <c r="I61" s="14"/>
      <c r="K61" s="14"/>
      <c r="M61" s="14"/>
      <c r="O61" s="14"/>
      <c r="Q61" s="14"/>
      <c r="S61" s="14"/>
    </row>
    <row r="62" spans="5:19" ht="12.75">
      <c r="E62" s="14"/>
      <c r="G62" s="14"/>
      <c r="I62" s="14"/>
      <c r="K62" s="14"/>
      <c r="M62" s="14"/>
      <c r="O62" s="14"/>
      <c r="Q62" s="14"/>
      <c r="S62" s="14"/>
    </row>
    <row r="63" spans="5:19" ht="12.75">
      <c r="E63" s="14"/>
      <c r="G63" s="14"/>
      <c r="I63" s="14"/>
      <c r="K63" s="14"/>
      <c r="M63" s="14"/>
      <c r="O63" s="14"/>
      <c r="Q63" s="14"/>
      <c r="S63" s="14"/>
    </row>
    <row r="64" spans="5:19" ht="12.75">
      <c r="E64" s="14"/>
      <c r="G64" s="14"/>
      <c r="I64" s="14"/>
      <c r="K64" s="14"/>
      <c r="M64" s="14"/>
      <c r="O64" s="14"/>
      <c r="Q64" s="14"/>
      <c r="S64" s="14"/>
    </row>
    <row r="65" spans="5:19" ht="12.75">
      <c r="E65" s="14"/>
      <c r="G65" s="14"/>
      <c r="I65" s="14"/>
      <c r="K65" s="14"/>
      <c r="M65" s="14"/>
      <c r="O65" s="14"/>
      <c r="Q65" s="14"/>
      <c r="S65" s="14"/>
    </row>
    <row r="66" spans="5:19" ht="12.75">
      <c r="E66" s="14"/>
      <c r="G66" s="14"/>
      <c r="I66" s="14"/>
      <c r="K66" s="14"/>
      <c r="M66" s="14"/>
      <c r="O66" s="14"/>
      <c r="Q66" s="14"/>
      <c r="S66" s="14"/>
    </row>
    <row r="67" spans="5:19" ht="12.75">
      <c r="E67" s="14"/>
      <c r="G67" s="14"/>
      <c r="I67" s="14"/>
      <c r="K67" s="14"/>
      <c r="M67" s="14"/>
      <c r="O67" s="14"/>
      <c r="Q67" s="14"/>
      <c r="S67" s="14"/>
    </row>
    <row r="68" spans="5:19" ht="12.75">
      <c r="E68" s="14"/>
      <c r="G68" s="14"/>
      <c r="I68" s="14"/>
      <c r="K68" s="14"/>
      <c r="M68" s="14"/>
      <c r="O68" s="14"/>
      <c r="Q68" s="14"/>
      <c r="S68" s="14"/>
    </row>
    <row r="69" spans="5:19" ht="12.75">
      <c r="E69" s="14"/>
      <c r="G69" s="14"/>
      <c r="I69" s="14"/>
      <c r="K69" s="14"/>
      <c r="M69" s="14"/>
      <c r="O69" s="14"/>
      <c r="Q69" s="14"/>
      <c r="S69" s="14"/>
    </row>
    <row r="70" spans="5:19" ht="12.75">
      <c r="E70" s="14"/>
      <c r="G70" s="14"/>
      <c r="I70" s="14"/>
      <c r="K70" s="14"/>
      <c r="M70" s="14"/>
      <c r="O70" s="14"/>
      <c r="Q70" s="14"/>
      <c r="S70" s="14"/>
    </row>
    <row r="71" spans="5:19" ht="12.75">
      <c r="E71" s="14"/>
      <c r="G71" s="14"/>
      <c r="I71" s="14"/>
      <c r="K71" s="14"/>
      <c r="M71" s="14"/>
      <c r="O71" s="14"/>
      <c r="Q71" s="14"/>
      <c r="S71" s="14"/>
    </row>
    <row r="72" spans="5:19" ht="12.75">
      <c r="E72" s="14"/>
      <c r="G72" s="14"/>
      <c r="I72" s="14"/>
      <c r="K72" s="14"/>
      <c r="M72" s="14"/>
      <c r="O72" s="14"/>
      <c r="Q72" s="14"/>
      <c r="S72" s="14"/>
    </row>
    <row r="73" spans="5:19" ht="12.75">
      <c r="E73" s="14"/>
      <c r="G73" s="14"/>
      <c r="I73" s="14"/>
      <c r="K73" s="14"/>
      <c r="M73" s="14"/>
      <c r="O73" s="14"/>
      <c r="Q73" s="14"/>
      <c r="S73" s="14"/>
    </row>
    <row r="74" spans="5:19" ht="12.75">
      <c r="E74" s="14"/>
      <c r="G74" s="14"/>
      <c r="I74" s="14"/>
      <c r="K74" s="14"/>
      <c r="M74" s="14"/>
      <c r="O74" s="14"/>
      <c r="Q74" s="14"/>
      <c r="S74" s="14"/>
    </row>
    <row r="75" spans="5:19" ht="12.75">
      <c r="E75" s="14"/>
      <c r="G75" s="14"/>
      <c r="I75" s="14"/>
      <c r="K75" s="14"/>
      <c r="M75" s="14"/>
      <c r="O75" s="14"/>
      <c r="Q75" s="14"/>
      <c r="S75" s="14"/>
    </row>
    <row r="76" spans="5:19" ht="12.75">
      <c r="E76" s="14"/>
      <c r="G76" s="14"/>
      <c r="I76" s="14"/>
      <c r="K76" s="14"/>
      <c r="M76" s="14"/>
      <c r="O76" s="14"/>
      <c r="Q76" s="14"/>
      <c r="S76" s="14"/>
    </row>
    <row r="77" spans="5:19" ht="12.75">
      <c r="E77" s="14"/>
      <c r="G77" s="14"/>
      <c r="I77" s="14"/>
      <c r="K77" s="14"/>
      <c r="M77" s="14"/>
      <c r="O77" s="14"/>
      <c r="Q77" s="14"/>
      <c r="S77" s="14"/>
    </row>
    <row r="78" spans="5:19" ht="12.75">
      <c r="E78" s="14"/>
      <c r="G78" s="14"/>
      <c r="I78" s="14"/>
      <c r="K78" s="14"/>
      <c r="M78" s="14"/>
      <c r="O78" s="14"/>
      <c r="Q78" s="14"/>
      <c r="S78" s="14"/>
    </row>
    <row r="79" spans="5:19" ht="12.75">
      <c r="E79" s="14"/>
      <c r="G79" s="14"/>
      <c r="I79" s="14"/>
      <c r="K79" s="14"/>
      <c r="M79" s="14"/>
      <c r="O79" s="14"/>
      <c r="Q79" s="14"/>
      <c r="S79" s="14"/>
    </row>
    <row r="80" spans="5:19" ht="12.75">
      <c r="E80" s="14"/>
      <c r="G80" s="14"/>
      <c r="I80" s="14"/>
      <c r="K80" s="14"/>
      <c r="M80" s="14"/>
      <c r="O80" s="14"/>
      <c r="Q80" s="14"/>
      <c r="S80" s="14"/>
    </row>
  </sheetData>
  <mergeCells count="13">
    <mergeCell ref="R3:U3"/>
    <mergeCell ref="R2:U2"/>
    <mergeCell ref="A1:N1"/>
    <mergeCell ref="A2:O2"/>
    <mergeCell ref="A3:A4"/>
    <mergeCell ref="B3:E3"/>
    <mergeCell ref="F3:I3"/>
    <mergeCell ref="J3:M3"/>
    <mergeCell ref="N3:Q3"/>
    <mergeCell ref="A30:D30"/>
    <mergeCell ref="A31:D31"/>
    <mergeCell ref="A32:D32"/>
    <mergeCell ref="A33:D33"/>
  </mergeCells>
  <printOptions/>
  <pageMargins left="0.56" right="0.24" top="0.79" bottom="0.22" header="0.37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K4">
      <selection activeCell="E6" sqref="E6:E30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11.125" style="1" customWidth="1"/>
    <col min="4" max="5" width="8.625" style="1" customWidth="1"/>
    <col min="6" max="6" width="5.625" style="1" customWidth="1"/>
    <col min="7" max="7" width="11.125" style="1" customWidth="1"/>
    <col min="8" max="8" width="9.75390625" style="1" customWidth="1"/>
    <col min="9" max="9" width="10.25390625" style="1" customWidth="1"/>
    <col min="10" max="10" width="7.50390625" style="1" customWidth="1"/>
    <col min="11" max="11" width="12.25390625" style="1" customWidth="1"/>
    <col min="12" max="12" width="12.125" style="1" customWidth="1"/>
    <col min="13" max="13" width="8.625" style="1" customWidth="1"/>
    <col min="14" max="14" width="5.625" style="1" customWidth="1"/>
    <col min="15" max="15" width="11.125" style="1" customWidth="1"/>
    <col min="16" max="17" width="8.625" style="1" customWidth="1"/>
    <col min="18" max="18" width="5.625" style="1" customWidth="1"/>
    <col min="19" max="19" width="11.125" style="1" customWidth="1"/>
    <col min="20" max="20" width="8.625" style="1" customWidth="1"/>
    <col min="21" max="21" width="11.25390625" style="1" customWidth="1"/>
    <col min="22" max="16384" width="9.00390625" style="1" customWidth="1"/>
  </cols>
  <sheetData>
    <row r="1" ht="14.25">
      <c r="A1" s="1" t="s">
        <v>68</v>
      </c>
    </row>
    <row r="3" spans="1:20" ht="14.25">
      <c r="A3" s="106" t="s">
        <v>223</v>
      </c>
      <c r="B3" s="106"/>
      <c r="C3" s="106"/>
      <c r="S3" s="107" t="s">
        <v>69</v>
      </c>
      <c r="T3" s="107"/>
    </row>
    <row r="4" spans="1:21" ht="16.5" customHeight="1">
      <c r="A4" s="79" t="s">
        <v>70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55" t="s">
        <v>59</v>
      </c>
      <c r="S4" s="55"/>
      <c r="T4" s="55"/>
      <c r="U4" s="55"/>
    </row>
    <row r="5" spans="1:21" ht="28.5">
      <c r="A5" s="54"/>
      <c r="B5" s="8" t="s">
        <v>30</v>
      </c>
      <c r="C5" s="8" t="s">
        <v>73</v>
      </c>
      <c r="D5" s="8" t="s">
        <v>31</v>
      </c>
      <c r="E5" s="8" t="s">
        <v>74</v>
      </c>
      <c r="F5" s="8" t="s">
        <v>30</v>
      </c>
      <c r="G5" s="8" t="s">
        <v>73</v>
      </c>
      <c r="H5" s="8" t="s">
        <v>31</v>
      </c>
      <c r="I5" s="8" t="s">
        <v>74</v>
      </c>
      <c r="J5" s="8" t="s">
        <v>30</v>
      </c>
      <c r="K5" s="8" t="s">
        <v>73</v>
      </c>
      <c r="L5" s="8" t="s">
        <v>31</v>
      </c>
      <c r="M5" s="8" t="s">
        <v>74</v>
      </c>
      <c r="N5" s="8" t="s">
        <v>30</v>
      </c>
      <c r="O5" s="8" t="s">
        <v>73</v>
      </c>
      <c r="P5" s="8" t="s">
        <v>31</v>
      </c>
      <c r="Q5" s="8" t="s">
        <v>74</v>
      </c>
      <c r="R5" s="8" t="s">
        <v>30</v>
      </c>
      <c r="S5" s="8" t="s">
        <v>73</v>
      </c>
      <c r="T5" s="8" t="s">
        <v>31</v>
      </c>
      <c r="U5" s="8" t="s">
        <v>74</v>
      </c>
    </row>
    <row r="6" spans="1:21" ht="14.25">
      <c r="A6" s="16" t="s">
        <v>71</v>
      </c>
      <c r="B6" s="31">
        <f aca="true" t="shared" si="0" ref="B6:D7">SUM(F6,J6,N6,R6)</f>
        <v>2173</v>
      </c>
      <c r="C6" s="31">
        <f t="shared" si="0"/>
        <v>1945801</v>
      </c>
      <c r="D6" s="31">
        <f t="shared" si="0"/>
        <v>11969063</v>
      </c>
      <c r="E6" s="26">
        <f aca="true" t="shared" si="1" ref="E6:E30">SUM(D6)/C6</f>
        <v>6.151226667064104</v>
      </c>
      <c r="F6" s="19">
        <f>F7+F29+F30</f>
        <v>128</v>
      </c>
      <c r="G6" s="19">
        <f>G7+G29+G30</f>
        <v>156979</v>
      </c>
      <c r="H6" s="19">
        <f>H7+H29+H30</f>
        <v>964566</v>
      </c>
      <c r="I6" s="26">
        <f>SUM(H6)/G6</f>
        <v>6.14455436714465</v>
      </c>
      <c r="J6" s="27">
        <f>J7+J29+J30</f>
        <v>1935</v>
      </c>
      <c r="K6" s="27">
        <f>K7+K29+K30</f>
        <v>1743141</v>
      </c>
      <c r="L6" s="27">
        <f>L7+L29+L30</f>
        <v>10806404</v>
      </c>
      <c r="M6" s="26">
        <f>SUM(L6)/K6</f>
        <v>6.199386050812872</v>
      </c>
      <c r="N6" s="34">
        <f>N7+N29+N30</f>
        <v>76</v>
      </c>
      <c r="O6" s="34">
        <f>O7+O29+O30</f>
        <v>39627</v>
      </c>
      <c r="P6" s="34">
        <f>P7+P29+P30</f>
        <v>173959</v>
      </c>
      <c r="Q6" s="26">
        <f>SUM(P6)/O6</f>
        <v>4.389910919322684</v>
      </c>
      <c r="R6" s="34">
        <f>R7+R29+R30</f>
        <v>34</v>
      </c>
      <c r="S6" s="34">
        <f>S7+S29+S30</f>
        <v>6054</v>
      </c>
      <c r="T6" s="34">
        <f>T7+T29+T30</f>
        <v>24134</v>
      </c>
      <c r="U6" s="26">
        <f>SUM(T6)/S6</f>
        <v>3.9864552362074663</v>
      </c>
    </row>
    <row r="7" spans="1:21" ht="14.25">
      <c r="A7" s="16" t="s">
        <v>32</v>
      </c>
      <c r="B7" s="31">
        <f t="shared" si="0"/>
        <v>1887</v>
      </c>
      <c r="C7" s="31">
        <f t="shared" si="0"/>
        <v>1694979</v>
      </c>
      <c r="D7" s="31">
        <f t="shared" si="0"/>
        <v>10114773</v>
      </c>
      <c r="E7" s="26">
        <f t="shared" si="1"/>
        <v>5.967491632639696</v>
      </c>
      <c r="F7" s="19">
        <f>F8+F9+F10+F11+F12+F13+F14+F15+F16+F17+F18+F19+F20+F21+F22+F23+F24+F25+F26+F27+F28</f>
        <v>119</v>
      </c>
      <c r="G7" s="19">
        <f>G8+G9+G10+G11+G12+G13+G14+G15+G16+G17+G18+G19+G20+G21+G22+G23+G24+G25+G26+G27+G28</f>
        <v>84974</v>
      </c>
      <c r="H7" s="19">
        <f>H8+H9+H10+H11+H12+H13+H14+H15+H16+H17+H18+H19+H20+H21+H22+H23+H24+H25+H26+H27+H28</f>
        <v>433394</v>
      </c>
      <c r="I7" s="26">
        <f>SUM(H7)/G7</f>
        <v>5.100313036928943</v>
      </c>
      <c r="J7" s="27">
        <f>J8+J9+J10+J11+J12+J13+J14+J15+J16+J17+J18+J19+J20+J21+J22+J23+J24+J25+J26+J27+J28</f>
        <v>1659</v>
      </c>
      <c r="K7" s="27">
        <f>K8+K9+K10+K11+K12+K13+K14+K15+K16+K17+K18+K19+K20+K21+K22+K23+K24+K25+K26+K27+K28</f>
        <v>1564646</v>
      </c>
      <c r="L7" s="27">
        <f>L8+L9+L10+L11+L12+L13+L14+L15+L16+L17+L18+L19+L20+L21+L22+L23+L24+L25+L26+L27+L28</f>
        <v>9484510</v>
      </c>
      <c r="M7" s="26">
        <f>SUM(L7)/K7</f>
        <v>6.06176093506135</v>
      </c>
      <c r="N7" s="34">
        <f>N8+N9+N10+N11+N12+N13+N14+N15+N16+N17+N18+N19+N20+N21+N22+N23+N24+N25+N26+N27+N28</f>
        <v>75</v>
      </c>
      <c r="O7" s="34">
        <f>O8+O9+O10+O11+O12+O13+O14+O15+O16+O17+O18+O19+O20+O21+O22+O23+O24+O25+O26+O27+O28</f>
        <v>39305</v>
      </c>
      <c r="P7" s="34">
        <f>P8+P9+P10+P11+P12+P13+P14+P15+P16+P17+P18+P19+P20+P21+P22+P23+P24+P25+P26+P27+P28</f>
        <v>172735</v>
      </c>
      <c r="Q7" s="26">
        <f>SUM(P7)/O7</f>
        <v>4.394733494466353</v>
      </c>
      <c r="R7" s="34">
        <f>R8+R9+R10+R11+R12+R13+R14+R15+R16+R17+R18+R19+R20+R21+R22+R23+R24+R25+R26+R27+R28</f>
        <v>34</v>
      </c>
      <c r="S7" s="34">
        <f>S8+S9+S10+S11+S12+S13+S14+S15+S16+S17+S18+S19+S20+S21+S22+S23+S24+S25+S26+S27+S28</f>
        <v>6054</v>
      </c>
      <c r="T7" s="34">
        <f>T8+T9+T10+T11+T12+T13+T14+T15+T16+T17+T18+T19+T20+T21+T22+T23+T24+T25+T26+T27+T28</f>
        <v>24134</v>
      </c>
      <c r="U7" s="26">
        <f>SUM(T7)/S7</f>
        <v>3.9864552362074663</v>
      </c>
    </row>
    <row r="8" spans="1:21" ht="14.25">
      <c r="A8" s="16" t="s">
        <v>33</v>
      </c>
      <c r="B8" s="31">
        <f>F8+J8+N8+R8</f>
        <v>30</v>
      </c>
      <c r="C8" s="31">
        <f>G8+K8+O8+S8</f>
        <v>167626</v>
      </c>
      <c r="D8" s="31">
        <f>H8+L8+P8+T8</f>
        <v>1030453</v>
      </c>
      <c r="E8" s="26">
        <f t="shared" si="1"/>
        <v>6.1473339458079295</v>
      </c>
      <c r="F8" s="22" t="s">
        <v>77</v>
      </c>
      <c r="G8" s="22" t="s">
        <v>77</v>
      </c>
      <c r="H8" s="22" t="s">
        <v>77</v>
      </c>
      <c r="I8" s="33" t="e">
        <f>H8/G8</f>
        <v>#DIV/0!</v>
      </c>
      <c r="J8" s="21">
        <v>30</v>
      </c>
      <c r="K8" s="22" t="s">
        <v>224</v>
      </c>
      <c r="L8" s="22" t="s">
        <v>247</v>
      </c>
      <c r="M8" s="26">
        <f>L8/K8</f>
        <v>6.1473339458079295</v>
      </c>
      <c r="N8" s="22" t="s">
        <v>270</v>
      </c>
      <c r="O8" s="22" t="s">
        <v>271</v>
      </c>
      <c r="P8" s="22" t="s">
        <v>271</v>
      </c>
      <c r="Q8" s="26" t="e">
        <f>SUM(P8)/O8</f>
        <v>#DIV/0!</v>
      </c>
      <c r="R8" s="22" t="s">
        <v>77</v>
      </c>
      <c r="S8" s="22" t="s">
        <v>77</v>
      </c>
      <c r="T8" s="22" t="s">
        <v>272</v>
      </c>
      <c r="U8" s="35" t="e">
        <f>T8/S8</f>
        <v>#DIV/0!</v>
      </c>
    </row>
    <row r="9" spans="1:21" ht="14.25">
      <c r="A9" s="16" t="s">
        <v>34</v>
      </c>
      <c r="B9" s="31">
        <f aca="true" t="shared" si="2" ref="B9:D30">F9+J9+N9+R9</f>
        <v>171</v>
      </c>
      <c r="C9" s="31">
        <f t="shared" si="2"/>
        <v>37751</v>
      </c>
      <c r="D9" s="31">
        <f t="shared" si="2"/>
        <v>200775</v>
      </c>
      <c r="E9" s="26">
        <f t="shared" si="1"/>
        <v>5.318402161532145</v>
      </c>
      <c r="F9" s="22" t="s">
        <v>77</v>
      </c>
      <c r="G9" s="22" t="s">
        <v>77</v>
      </c>
      <c r="H9" s="22" t="s">
        <v>77</v>
      </c>
      <c r="I9" s="33" t="e">
        <f>H9/G9</f>
        <v>#DIV/0!</v>
      </c>
      <c r="J9" s="21">
        <v>168</v>
      </c>
      <c r="K9" s="22" t="s">
        <v>225</v>
      </c>
      <c r="L9" s="22" t="s">
        <v>248</v>
      </c>
      <c r="M9" s="26">
        <f aca="true" t="shared" si="3" ref="M9:M30">L9/K9</f>
        <v>5.3267114166915785</v>
      </c>
      <c r="N9" s="21">
        <v>3</v>
      </c>
      <c r="O9" s="21">
        <v>954</v>
      </c>
      <c r="P9" s="22" t="s">
        <v>279</v>
      </c>
      <c r="Q9" s="26">
        <f>P9/O9</f>
        <v>4.9979035639413</v>
      </c>
      <c r="R9" s="22" t="s">
        <v>77</v>
      </c>
      <c r="S9" s="22" t="s">
        <v>271</v>
      </c>
      <c r="T9" s="22" t="s">
        <v>271</v>
      </c>
      <c r="U9" s="35" t="e">
        <f aca="true" t="shared" si="4" ref="U9:U30">T9/S9</f>
        <v>#DIV/0!</v>
      </c>
    </row>
    <row r="10" spans="1:21" ht="14.25">
      <c r="A10" s="16" t="s">
        <v>35</v>
      </c>
      <c r="B10" s="31">
        <f t="shared" si="2"/>
        <v>97</v>
      </c>
      <c r="C10" s="31">
        <f t="shared" si="2"/>
        <v>557688</v>
      </c>
      <c r="D10" s="31">
        <f t="shared" si="2"/>
        <v>3850894</v>
      </c>
      <c r="E10" s="26">
        <f t="shared" si="1"/>
        <v>6.905104646325544</v>
      </c>
      <c r="F10" s="21">
        <v>13</v>
      </c>
      <c r="G10" s="22" t="s">
        <v>191</v>
      </c>
      <c r="H10" s="22" t="s">
        <v>206</v>
      </c>
      <c r="I10" s="26">
        <f>H10/G10</f>
        <v>5.109572712268476</v>
      </c>
      <c r="J10" s="21">
        <v>83</v>
      </c>
      <c r="K10" s="22" t="s">
        <v>226</v>
      </c>
      <c r="L10" s="22" t="s">
        <v>249</v>
      </c>
      <c r="M10" s="26">
        <f t="shared" si="3"/>
        <v>6.94100325737665</v>
      </c>
      <c r="N10" s="21">
        <v>1</v>
      </c>
      <c r="O10" s="21">
        <v>23</v>
      </c>
      <c r="P10" s="21">
        <v>113</v>
      </c>
      <c r="Q10" s="26">
        <f aca="true" t="shared" si="5" ref="Q10:Q30">P10/O10</f>
        <v>4.913043478260869</v>
      </c>
      <c r="R10" s="22" t="s">
        <v>77</v>
      </c>
      <c r="S10" s="22" t="s">
        <v>271</v>
      </c>
      <c r="T10" s="22" t="s">
        <v>271</v>
      </c>
      <c r="U10" s="35" t="e">
        <f t="shared" si="4"/>
        <v>#DIV/0!</v>
      </c>
    </row>
    <row r="11" spans="1:21" ht="14.25">
      <c r="A11" s="16" t="s">
        <v>36</v>
      </c>
      <c r="B11" s="31">
        <f t="shared" si="2"/>
        <v>73</v>
      </c>
      <c r="C11" s="31">
        <f t="shared" si="2"/>
        <v>79429</v>
      </c>
      <c r="D11" s="31">
        <f t="shared" si="2"/>
        <v>417412</v>
      </c>
      <c r="E11" s="26">
        <f t="shared" si="1"/>
        <v>5.255158695186896</v>
      </c>
      <c r="F11" s="21">
        <v>14</v>
      </c>
      <c r="G11" s="22" t="s">
        <v>192</v>
      </c>
      <c r="H11" s="22" t="s">
        <v>207</v>
      </c>
      <c r="I11" s="26">
        <f aca="true" t="shared" si="6" ref="I11:I30">H11/G11</f>
        <v>5.020900974025974</v>
      </c>
      <c r="J11" s="21">
        <v>59</v>
      </c>
      <c r="K11" s="22" t="s">
        <v>227</v>
      </c>
      <c r="L11" s="22" t="s">
        <v>250</v>
      </c>
      <c r="M11" s="26">
        <f t="shared" si="3"/>
        <v>5.270654085180064</v>
      </c>
      <c r="N11" s="22" t="s">
        <v>270</v>
      </c>
      <c r="O11" s="22" t="s">
        <v>271</v>
      </c>
      <c r="P11" s="22" t="s">
        <v>271</v>
      </c>
      <c r="Q11" s="26" t="e">
        <f t="shared" si="5"/>
        <v>#DIV/0!</v>
      </c>
      <c r="R11" s="22" t="s">
        <v>77</v>
      </c>
      <c r="S11" s="22" t="s">
        <v>271</v>
      </c>
      <c r="T11" s="22" t="s">
        <v>271</v>
      </c>
      <c r="U11" s="35" t="e">
        <f t="shared" si="4"/>
        <v>#DIV/0!</v>
      </c>
    </row>
    <row r="12" spans="1:21" ht="14.25">
      <c r="A12" s="16" t="s">
        <v>37</v>
      </c>
      <c r="B12" s="31">
        <f t="shared" si="2"/>
        <v>70</v>
      </c>
      <c r="C12" s="31">
        <f t="shared" si="2"/>
        <v>48169</v>
      </c>
      <c r="D12" s="31">
        <f t="shared" si="2"/>
        <v>239832</v>
      </c>
      <c r="E12" s="26">
        <f t="shared" si="1"/>
        <v>4.978969876891777</v>
      </c>
      <c r="F12" s="22" t="s">
        <v>77</v>
      </c>
      <c r="G12" s="22" t="s">
        <v>77</v>
      </c>
      <c r="H12" s="22" t="s">
        <v>77</v>
      </c>
      <c r="I12" s="26" t="e">
        <f t="shared" si="6"/>
        <v>#DIV/0!</v>
      </c>
      <c r="J12" s="21">
        <v>59</v>
      </c>
      <c r="K12" s="22" t="s">
        <v>228</v>
      </c>
      <c r="L12" s="22" t="s">
        <v>251</v>
      </c>
      <c r="M12" s="26">
        <f t="shared" si="3"/>
        <v>5.040385509792776</v>
      </c>
      <c r="N12" s="21">
        <v>10</v>
      </c>
      <c r="O12" s="22" t="s">
        <v>273</v>
      </c>
      <c r="P12" s="22" t="s">
        <v>280</v>
      </c>
      <c r="Q12" s="26">
        <f t="shared" si="5"/>
        <v>4.7526928517027525</v>
      </c>
      <c r="R12" s="21">
        <v>1</v>
      </c>
      <c r="S12" s="21">
        <v>276</v>
      </c>
      <c r="T12" s="22" t="s">
        <v>292</v>
      </c>
      <c r="U12" s="35">
        <f t="shared" si="4"/>
        <v>3.902173913043478</v>
      </c>
    </row>
    <row r="13" spans="1:21" ht="14.25">
      <c r="A13" s="16" t="s">
        <v>38</v>
      </c>
      <c r="B13" s="31">
        <f t="shared" si="2"/>
        <v>154</v>
      </c>
      <c r="C13" s="31">
        <f t="shared" si="2"/>
        <v>99133</v>
      </c>
      <c r="D13" s="31">
        <f t="shared" si="2"/>
        <v>520857</v>
      </c>
      <c r="E13" s="26">
        <f t="shared" si="1"/>
        <v>5.254123248565059</v>
      </c>
      <c r="F13" s="21">
        <v>14</v>
      </c>
      <c r="G13" s="22" t="s">
        <v>193</v>
      </c>
      <c r="H13" s="22" t="s">
        <v>208</v>
      </c>
      <c r="I13" s="26">
        <f t="shared" si="6"/>
        <v>5.748130258647554</v>
      </c>
      <c r="J13" s="21">
        <v>137</v>
      </c>
      <c r="K13" s="22" t="s">
        <v>229</v>
      </c>
      <c r="L13" s="22" t="s">
        <v>252</v>
      </c>
      <c r="M13" s="26">
        <f t="shared" si="3"/>
        <v>5.181752740107747</v>
      </c>
      <c r="N13" s="21">
        <v>2</v>
      </c>
      <c r="O13" s="21">
        <v>112</v>
      </c>
      <c r="P13" s="21">
        <v>559</v>
      </c>
      <c r="Q13" s="26">
        <f t="shared" si="5"/>
        <v>4.991071428571429</v>
      </c>
      <c r="R13" s="21">
        <v>1</v>
      </c>
      <c r="S13" s="21">
        <v>57</v>
      </c>
      <c r="T13" s="21">
        <v>221</v>
      </c>
      <c r="U13" s="35">
        <f t="shared" si="4"/>
        <v>3.8771929824561404</v>
      </c>
    </row>
    <row r="14" spans="1:21" ht="14.25">
      <c r="A14" s="16" t="s">
        <v>39</v>
      </c>
      <c r="B14" s="31">
        <f t="shared" si="2"/>
        <v>59</v>
      </c>
      <c r="C14" s="31">
        <f t="shared" si="2"/>
        <v>27386</v>
      </c>
      <c r="D14" s="31">
        <f t="shared" si="2"/>
        <v>136106</v>
      </c>
      <c r="E14" s="26">
        <f t="shared" si="1"/>
        <v>4.969911633681443</v>
      </c>
      <c r="F14" s="21">
        <v>2</v>
      </c>
      <c r="G14" s="22" t="s">
        <v>194</v>
      </c>
      <c r="H14" s="22" t="s">
        <v>209</v>
      </c>
      <c r="I14" s="26">
        <f t="shared" si="6"/>
        <v>4.99962852897474</v>
      </c>
      <c r="J14" s="21">
        <v>52</v>
      </c>
      <c r="K14" s="22" t="s">
        <v>230</v>
      </c>
      <c r="L14" s="22" t="s">
        <v>253</v>
      </c>
      <c r="M14" s="26">
        <f t="shared" si="3"/>
        <v>5.026499182655081</v>
      </c>
      <c r="N14" s="21">
        <v>5</v>
      </c>
      <c r="O14" s="22" t="s">
        <v>274</v>
      </c>
      <c r="P14" s="22" t="s">
        <v>281</v>
      </c>
      <c r="Q14" s="26">
        <f t="shared" si="5"/>
        <v>4.0062154696132595</v>
      </c>
      <c r="R14" s="22" t="s">
        <v>77</v>
      </c>
      <c r="S14" s="22" t="s">
        <v>271</v>
      </c>
      <c r="T14" s="22" t="s">
        <v>272</v>
      </c>
      <c r="U14" s="35" t="e">
        <f t="shared" si="4"/>
        <v>#DIV/0!</v>
      </c>
    </row>
    <row r="15" spans="1:21" ht="14.25">
      <c r="A15" s="16" t="s">
        <v>40</v>
      </c>
      <c r="B15" s="31">
        <f t="shared" si="2"/>
        <v>43</v>
      </c>
      <c r="C15" s="31">
        <f t="shared" si="2"/>
        <v>33717</v>
      </c>
      <c r="D15" s="31">
        <f t="shared" si="2"/>
        <v>172504</v>
      </c>
      <c r="E15" s="26">
        <f t="shared" si="1"/>
        <v>5.116232167749207</v>
      </c>
      <c r="F15" s="21">
        <v>4</v>
      </c>
      <c r="G15" s="22" t="s">
        <v>195</v>
      </c>
      <c r="H15" s="22" t="s">
        <v>210</v>
      </c>
      <c r="I15" s="26">
        <f t="shared" si="6"/>
        <v>5.001112759643917</v>
      </c>
      <c r="J15" s="21">
        <v>37</v>
      </c>
      <c r="K15" s="22" t="s">
        <v>231</v>
      </c>
      <c r="L15" s="22" t="s">
        <v>254</v>
      </c>
      <c r="M15" s="26">
        <f t="shared" si="3"/>
        <v>5.144574398960364</v>
      </c>
      <c r="N15" s="21">
        <v>1</v>
      </c>
      <c r="O15" s="21">
        <v>107</v>
      </c>
      <c r="P15" s="21">
        <v>376</v>
      </c>
      <c r="Q15" s="26">
        <f t="shared" si="5"/>
        <v>3.514018691588785</v>
      </c>
      <c r="R15" s="21">
        <v>1</v>
      </c>
      <c r="S15" s="21">
        <v>134</v>
      </c>
      <c r="T15" s="21">
        <v>295</v>
      </c>
      <c r="U15" s="35">
        <f t="shared" si="4"/>
        <v>2.201492537313433</v>
      </c>
    </row>
    <row r="16" spans="1:21" ht="14.25">
      <c r="A16" s="16" t="s">
        <v>72</v>
      </c>
      <c r="B16" s="31">
        <f t="shared" si="2"/>
        <v>90</v>
      </c>
      <c r="C16" s="31">
        <f t="shared" si="2"/>
        <v>27156</v>
      </c>
      <c r="D16" s="31">
        <f t="shared" si="2"/>
        <v>135566</v>
      </c>
      <c r="E16" s="26">
        <f t="shared" si="1"/>
        <v>4.992119605243777</v>
      </c>
      <c r="F16" s="21">
        <v>7</v>
      </c>
      <c r="G16" s="22" t="s">
        <v>196</v>
      </c>
      <c r="H16" s="22" t="s">
        <v>211</v>
      </c>
      <c r="I16" s="26">
        <f t="shared" si="6"/>
        <v>5.212320916905444</v>
      </c>
      <c r="J16" s="21">
        <v>75</v>
      </c>
      <c r="K16" s="22" t="s">
        <v>232</v>
      </c>
      <c r="L16" s="22" t="s">
        <v>255</v>
      </c>
      <c r="M16" s="26">
        <f t="shared" si="3"/>
        <v>5.012381252532529</v>
      </c>
      <c r="N16" s="21">
        <v>7</v>
      </c>
      <c r="O16" s="21">
        <v>920</v>
      </c>
      <c r="P16" s="22" t="s">
        <v>282</v>
      </c>
      <c r="Q16" s="26">
        <f t="shared" si="5"/>
        <v>4.303260869565217</v>
      </c>
      <c r="R16" s="21">
        <v>1</v>
      </c>
      <c r="S16" s="21">
        <v>535</v>
      </c>
      <c r="T16" s="22" t="s">
        <v>293</v>
      </c>
      <c r="U16" s="35">
        <f t="shared" si="4"/>
        <v>3.899065420560748</v>
      </c>
    </row>
    <row r="17" spans="1:21" ht="14.25">
      <c r="A17" s="16" t="s">
        <v>41</v>
      </c>
      <c r="B17" s="31">
        <f t="shared" si="2"/>
        <v>32</v>
      </c>
      <c r="C17" s="31">
        <f t="shared" si="2"/>
        <v>15117</v>
      </c>
      <c r="D17" s="31">
        <f t="shared" si="2"/>
        <v>79143</v>
      </c>
      <c r="E17" s="26">
        <f t="shared" si="1"/>
        <v>5.235364159555467</v>
      </c>
      <c r="F17" s="21">
        <v>17</v>
      </c>
      <c r="G17" s="22" t="s">
        <v>197</v>
      </c>
      <c r="H17" s="22" t="s">
        <v>212</v>
      </c>
      <c r="I17" s="26">
        <f t="shared" si="6"/>
        <v>5.1928143712574855</v>
      </c>
      <c r="J17" s="21">
        <v>13</v>
      </c>
      <c r="K17" s="22" t="s">
        <v>233</v>
      </c>
      <c r="L17" s="22" t="s">
        <v>256</v>
      </c>
      <c r="M17" s="26">
        <f t="shared" si="3"/>
        <v>5.268912254582674</v>
      </c>
      <c r="N17" s="21">
        <v>1</v>
      </c>
      <c r="O17" s="21">
        <v>93</v>
      </c>
      <c r="P17" s="21">
        <v>327</v>
      </c>
      <c r="Q17" s="26">
        <f t="shared" si="5"/>
        <v>3.5161290322580645</v>
      </c>
      <c r="R17" s="21">
        <v>1</v>
      </c>
      <c r="S17" s="21">
        <v>102</v>
      </c>
      <c r="T17" s="21">
        <v>511</v>
      </c>
      <c r="U17" s="35">
        <f t="shared" si="4"/>
        <v>5.009803921568627</v>
      </c>
    </row>
    <row r="18" spans="1:21" ht="14.25">
      <c r="A18" s="16" t="s">
        <v>42</v>
      </c>
      <c r="B18" s="31">
        <f t="shared" si="2"/>
        <v>265</v>
      </c>
      <c r="C18" s="31">
        <f t="shared" si="2"/>
        <v>86263</v>
      </c>
      <c r="D18" s="31">
        <f t="shared" si="2"/>
        <v>380806</v>
      </c>
      <c r="E18" s="26">
        <f t="shared" si="1"/>
        <v>4.41447665859059</v>
      </c>
      <c r="F18" s="21">
        <v>8</v>
      </c>
      <c r="G18" s="22" t="s">
        <v>198</v>
      </c>
      <c r="H18" s="22" t="s">
        <v>213</v>
      </c>
      <c r="I18" s="26">
        <f t="shared" si="6"/>
        <v>4.449706732031865</v>
      </c>
      <c r="J18" s="21">
        <v>239</v>
      </c>
      <c r="K18" s="22" t="s">
        <v>234</v>
      </c>
      <c r="L18" s="22" t="s">
        <v>257</v>
      </c>
      <c r="M18" s="26">
        <f t="shared" si="3"/>
        <v>4.4242670620307045</v>
      </c>
      <c r="N18" s="21">
        <v>17</v>
      </c>
      <c r="O18" s="22" t="s">
        <v>275</v>
      </c>
      <c r="P18" s="22" t="s">
        <v>283</v>
      </c>
      <c r="Q18" s="26">
        <f t="shared" si="5"/>
        <v>4.332145225464191</v>
      </c>
      <c r="R18" s="21">
        <v>1</v>
      </c>
      <c r="S18" s="21">
        <v>49</v>
      </c>
      <c r="T18" s="21">
        <v>193</v>
      </c>
      <c r="U18" s="35">
        <f t="shared" si="4"/>
        <v>3.938775510204082</v>
      </c>
    </row>
    <row r="19" spans="1:21" ht="14.25">
      <c r="A19" s="16" t="s">
        <v>43</v>
      </c>
      <c r="B19" s="31">
        <f t="shared" si="2"/>
        <v>155</v>
      </c>
      <c r="C19" s="31">
        <f t="shared" si="2"/>
        <v>101475</v>
      </c>
      <c r="D19" s="31">
        <f t="shared" si="2"/>
        <v>517330</v>
      </c>
      <c r="E19" s="26">
        <f t="shared" si="1"/>
        <v>5.09810298102981</v>
      </c>
      <c r="F19" s="21">
        <v>16</v>
      </c>
      <c r="G19" s="22" t="s">
        <v>199</v>
      </c>
      <c r="H19" s="22" t="s">
        <v>214</v>
      </c>
      <c r="I19" s="26">
        <f t="shared" si="6"/>
        <v>5.212638872297217</v>
      </c>
      <c r="J19" s="21">
        <v>134</v>
      </c>
      <c r="K19" s="22" t="s">
        <v>235</v>
      </c>
      <c r="L19" s="22" t="s">
        <v>258</v>
      </c>
      <c r="M19" s="26">
        <f t="shared" si="3"/>
        <v>5.10187563234493</v>
      </c>
      <c r="N19" s="21">
        <v>1</v>
      </c>
      <c r="O19" s="22" t="s">
        <v>276</v>
      </c>
      <c r="P19" s="22" t="s">
        <v>284</v>
      </c>
      <c r="Q19" s="26">
        <f t="shared" si="5"/>
        <v>5.000440722785368</v>
      </c>
      <c r="R19" s="21">
        <v>4</v>
      </c>
      <c r="S19" s="21">
        <v>892</v>
      </c>
      <c r="T19" s="22" t="s">
        <v>294</v>
      </c>
      <c r="U19" s="35">
        <f t="shared" si="4"/>
        <v>3.8912556053811658</v>
      </c>
    </row>
    <row r="20" spans="1:21" ht="14.25">
      <c r="A20" s="16" t="s">
        <v>44</v>
      </c>
      <c r="B20" s="31">
        <f t="shared" si="2"/>
        <v>222</v>
      </c>
      <c r="C20" s="31">
        <f t="shared" si="2"/>
        <v>86416</v>
      </c>
      <c r="D20" s="31">
        <f t="shared" si="2"/>
        <v>397473</v>
      </c>
      <c r="E20" s="26">
        <f t="shared" si="1"/>
        <v>4.599530179596371</v>
      </c>
      <c r="F20" s="21">
        <v>16</v>
      </c>
      <c r="G20" s="22" t="s">
        <v>200</v>
      </c>
      <c r="H20" s="22" t="s">
        <v>215</v>
      </c>
      <c r="I20" s="26">
        <f t="shared" si="6"/>
        <v>4.959313507915372</v>
      </c>
      <c r="J20" s="21">
        <v>194</v>
      </c>
      <c r="K20" s="22" t="s">
        <v>236</v>
      </c>
      <c r="L20" s="22" t="s">
        <v>259</v>
      </c>
      <c r="M20" s="26">
        <f t="shared" si="3"/>
        <v>4.58632658833209</v>
      </c>
      <c r="N20" s="22" t="s">
        <v>77</v>
      </c>
      <c r="O20" s="22" t="s">
        <v>272</v>
      </c>
      <c r="P20" s="22" t="s">
        <v>272</v>
      </c>
      <c r="Q20" s="26" t="e">
        <f t="shared" si="5"/>
        <v>#DIV/0!</v>
      </c>
      <c r="R20" s="21">
        <v>12</v>
      </c>
      <c r="S20" s="22" t="s">
        <v>290</v>
      </c>
      <c r="T20" s="22" t="s">
        <v>295</v>
      </c>
      <c r="U20" s="35">
        <f t="shared" si="4"/>
        <v>3.848743987172635</v>
      </c>
    </row>
    <row r="21" spans="1:21" ht="14.25">
      <c r="A21" s="16" t="s">
        <v>45</v>
      </c>
      <c r="B21" s="31">
        <f t="shared" si="2"/>
        <v>73</v>
      </c>
      <c r="C21" s="31">
        <f t="shared" si="2"/>
        <v>19436</v>
      </c>
      <c r="D21" s="31">
        <f t="shared" si="2"/>
        <v>91269</v>
      </c>
      <c r="E21" s="26">
        <f t="shared" si="1"/>
        <v>4.695873636550731</v>
      </c>
      <c r="F21" s="21">
        <v>1</v>
      </c>
      <c r="G21" s="21">
        <v>376</v>
      </c>
      <c r="H21" s="22" t="s">
        <v>216</v>
      </c>
      <c r="I21" s="26">
        <f t="shared" si="6"/>
        <v>5</v>
      </c>
      <c r="J21" s="21">
        <v>56</v>
      </c>
      <c r="K21" s="22" t="s">
        <v>237</v>
      </c>
      <c r="L21" s="22" t="s">
        <v>260</v>
      </c>
      <c r="M21" s="26">
        <f t="shared" si="3"/>
        <v>5.336226553880103</v>
      </c>
      <c r="N21" s="21">
        <v>10</v>
      </c>
      <c r="O21" s="22" t="s">
        <v>277</v>
      </c>
      <c r="P21" s="22" t="s">
        <v>285</v>
      </c>
      <c r="Q21" s="26">
        <f t="shared" si="5"/>
        <v>2.69111162682757</v>
      </c>
      <c r="R21" s="21">
        <v>6</v>
      </c>
      <c r="S21" s="22" t="s">
        <v>291</v>
      </c>
      <c r="T21" s="22" t="s">
        <v>296</v>
      </c>
      <c r="U21" s="35">
        <f t="shared" si="4"/>
        <v>4.538927335640138</v>
      </c>
    </row>
    <row r="22" spans="1:21" ht="14.25">
      <c r="A22" s="16" t="s">
        <v>46</v>
      </c>
      <c r="B22" s="31">
        <f t="shared" si="2"/>
        <v>75</v>
      </c>
      <c r="C22" s="31">
        <f t="shared" si="2"/>
        <v>30629</v>
      </c>
      <c r="D22" s="31">
        <f t="shared" si="2"/>
        <v>153098</v>
      </c>
      <c r="E22" s="26">
        <f t="shared" si="1"/>
        <v>4.998465506546084</v>
      </c>
      <c r="F22" s="21">
        <v>2</v>
      </c>
      <c r="G22" s="22" t="s">
        <v>201</v>
      </c>
      <c r="H22" s="22" t="s">
        <v>217</v>
      </c>
      <c r="I22" s="26">
        <f t="shared" si="6"/>
        <v>5.000092601166775</v>
      </c>
      <c r="J22" s="21">
        <v>72</v>
      </c>
      <c r="K22" s="22" t="s">
        <v>238</v>
      </c>
      <c r="L22" s="22" t="s">
        <v>261</v>
      </c>
      <c r="M22" s="26">
        <f t="shared" si="3"/>
        <v>5.035629330851174</v>
      </c>
      <c r="N22" s="21">
        <v>1</v>
      </c>
      <c r="O22" s="21">
        <v>492</v>
      </c>
      <c r="P22" s="22" t="s">
        <v>286</v>
      </c>
      <c r="Q22" s="26">
        <f t="shared" si="5"/>
        <v>3.502032520325203</v>
      </c>
      <c r="R22" s="22" t="s">
        <v>77</v>
      </c>
      <c r="S22" s="22" t="s">
        <v>271</v>
      </c>
      <c r="T22" s="22" t="s">
        <v>272</v>
      </c>
      <c r="U22" s="35" t="e">
        <f t="shared" si="4"/>
        <v>#DIV/0!</v>
      </c>
    </row>
    <row r="23" spans="1:21" ht="14.25">
      <c r="A23" s="16" t="s">
        <v>47</v>
      </c>
      <c r="B23" s="31">
        <f t="shared" si="2"/>
        <v>18</v>
      </c>
      <c r="C23" s="31">
        <f t="shared" si="2"/>
        <v>3326</v>
      </c>
      <c r="D23" s="31">
        <f t="shared" si="2"/>
        <v>16159</v>
      </c>
      <c r="E23" s="26">
        <f t="shared" si="1"/>
        <v>4.85838845460012</v>
      </c>
      <c r="F23" s="22" t="s">
        <v>77</v>
      </c>
      <c r="G23" s="22" t="s">
        <v>77</v>
      </c>
      <c r="H23" s="22" t="s">
        <v>77</v>
      </c>
      <c r="I23" s="26" t="e">
        <f t="shared" si="6"/>
        <v>#DIV/0!</v>
      </c>
      <c r="J23" s="21">
        <v>12</v>
      </c>
      <c r="K23" s="22" t="s">
        <v>239</v>
      </c>
      <c r="L23" s="22" t="s">
        <v>262</v>
      </c>
      <c r="M23" s="26">
        <f t="shared" si="3"/>
        <v>5.2589590443686</v>
      </c>
      <c r="N23" s="22" t="s">
        <v>77</v>
      </c>
      <c r="O23" s="22" t="s">
        <v>271</v>
      </c>
      <c r="P23" s="22" t="s">
        <v>272</v>
      </c>
      <c r="Q23" s="26" t="e">
        <f t="shared" si="5"/>
        <v>#DIV/0!</v>
      </c>
      <c r="R23" s="21">
        <v>6</v>
      </c>
      <c r="S23" s="21">
        <v>982</v>
      </c>
      <c r="T23" s="22" t="s">
        <v>297</v>
      </c>
      <c r="U23" s="35">
        <f t="shared" si="4"/>
        <v>3.9022403258655802</v>
      </c>
    </row>
    <row r="24" spans="1:21" ht="14.25">
      <c r="A24" s="16" t="s">
        <v>48</v>
      </c>
      <c r="B24" s="31">
        <f t="shared" si="2"/>
        <v>4</v>
      </c>
      <c r="C24" s="31">
        <f t="shared" si="2"/>
        <v>10302</v>
      </c>
      <c r="D24" s="31">
        <f t="shared" si="2"/>
        <v>65043</v>
      </c>
      <c r="E24" s="26">
        <f t="shared" si="1"/>
        <v>6.313628421665696</v>
      </c>
      <c r="F24" s="22" t="s">
        <v>77</v>
      </c>
      <c r="G24" s="22" t="s">
        <v>77</v>
      </c>
      <c r="H24" s="22" t="s">
        <v>77</v>
      </c>
      <c r="I24" s="26" t="e">
        <f t="shared" si="6"/>
        <v>#DIV/0!</v>
      </c>
      <c r="J24" s="21">
        <v>4</v>
      </c>
      <c r="K24" s="22" t="s">
        <v>240</v>
      </c>
      <c r="L24" s="22" t="s">
        <v>263</v>
      </c>
      <c r="M24" s="26">
        <f t="shared" si="3"/>
        <v>6.313628421665696</v>
      </c>
      <c r="N24" s="22" t="s">
        <v>77</v>
      </c>
      <c r="O24" s="22" t="s">
        <v>271</v>
      </c>
      <c r="P24" s="22" t="s">
        <v>272</v>
      </c>
      <c r="Q24" s="26" t="e">
        <f t="shared" si="5"/>
        <v>#DIV/0!</v>
      </c>
      <c r="R24" s="22" t="s">
        <v>77</v>
      </c>
      <c r="S24" s="22" t="s">
        <v>271</v>
      </c>
      <c r="T24" s="22" t="s">
        <v>272</v>
      </c>
      <c r="U24" s="35" t="e">
        <f t="shared" si="4"/>
        <v>#DIV/0!</v>
      </c>
    </row>
    <row r="25" spans="1:21" ht="14.25">
      <c r="A25" s="16" t="s">
        <v>49</v>
      </c>
      <c r="B25" s="31">
        <f t="shared" si="2"/>
        <v>27</v>
      </c>
      <c r="C25" s="31">
        <f t="shared" si="2"/>
        <v>34012</v>
      </c>
      <c r="D25" s="31">
        <f t="shared" si="2"/>
        <v>182807</v>
      </c>
      <c r="E25" s="26">
        <f t="shared" si="1"/>
        <v>5.3747794895919085</v>
      </c>
      <c r="F25" s="21">
        <v>1</v>
      </c>
      <c r="G25" s="22" t="s">
        <v>202</v>
      </c>
      <c r="H25" s="22" t="s">
        <v>218</v>
      </c>
      <c r="I25" s="26">
        <f t="shared" si="6"/>
        <v>5.000908540278619</v>
      </c>
      <c r="J25" s="21">
        <v>26</v>
      </c>
      <c r="K25" s="22" t="s">
        <v>241</v>
      </c>
      <c r="L25" s="22" t="s">
        <v>264</v>
      </c>
      <c r="M25" s="26">
        <f t="shared" si="3"/>
        <v>5.414978834255943</v>
      </c>
      <c r="N25" s="22" t="s">
        <v>77</v>
      </c>
      <c r="O25" s="22" t="s">
        <v>271</v>
      </c>
      <c r="P25" s="22" t="s">
        <v>272</v>
      </c>
      <c r="Q25" s="26" t="e">
        <f t="shared" si="5"/>
        <v>#DIV/0!</v>
      </c>
      <c r="R25" s="22" t="s">
        <v>77</v>
      </c>
      <c r="S25" s="22" t="s">
        <v>271</v>
      </c>
      <c r="T25" s="22" t="s">
        <v>272</v>
      </c>
      <c r="U25" s="35" t="e">
        <f t="shared" si="4"/>
        <v>#DIV/0!</v>
      </c>
    </row>
    <row r="26" spans="1:21" ht="14.25">
      <c r="A26" s="16" t="s">
        <v>50</v>
      </c>
      <c r="B26" s="31">
        <f t="shared" si="2"/>
        <v>45</v>
      </c>
      <c r="C26" s="31">
        <f t="shared" si="2"/>
        <v>140489</v>
      </c>
      <c r="D26" s="31">
        <f t="shared" si="2"/>
        <v>1046577</v>
      </c>
      <c r="E26" s="26">
        <f t="shared" si="1"/>
        <v>7.449529856430041</v>
      </c>
      <c r="F26" s="21">
        <v>3</v>
      </c>
      <c r="G26" s="22" t="s">
        <v>203</v>
      </c>
      <c r="H26" s="22" t="s">
        <v>219</v>
      </c>
      <c r="I26" s="26">
        <f t="shared" si="6"/>
        <v>5.3775292864749735</v>
      </c>
      <c r="J26" s="21">
        <v>36</v>
      </c>
      <c r="K26" s="22" t="s">
        <v>242</v>
      </c>
      <c r="L26" s="22" t="s">
        <v>269</v>
      </c>
      <c r="M26" s="26">
        <f t="shared" si="3"/>
        <v>7.493859904083709</v>
      </c>
      <c r="N26" s="21">
        <v>6</v>
      </c>
      <c r="O26" s="21">
        <v>991</v>
      </c>
      <c r="P26" s="22" t="s">
        <v>287</v>
      </c>
      <c r="Q26" s="26">
        <f t="shared" si="5"/>
        <v>5.219979818365288</v>
      </c>
      <c r="R26" s="22" t="s">
        <v>77</v>
      </c>
      <c r="S26" s="22" t="s">
        <v>271</v>
      </c>
      <c r="T26" s="22" t="s">
        <v>272</v>
      </c>
      <c r="U26" s="35" t="e">
        <f t="shared" si="4"/>
        <v>#DIV/0!</v>
      </c>
    </row>
    <row r="27" spans="1:21" ht="14.25">
      <c r="A27" s="16" t="s">
        <v>51</v>
      </c>
      <c r="B27" s="31">
        <f t="shared" si="2"/>
        <v>14</v>
      </c>
      <c r="C27" s="31">
        <f t="shared" si="2"/>
        <v>6933</v>
      </c>
      <c r="D27" s="31">
        <f t="shared" si="2"/>
        <v>36143</v>
      </c>
      <c r="E27" s="26">
        <f t="shared" si="1"/>
        <v>5.213183326121448</v>
      </c>
      <c r="F27" s="21">
        <v>1</v>
      </c>
      <c r="G27" s="21">
        <v>343</v>
      </c>
      <c r="H27" s="22" t="s">
        <v>220</v>
      </c>
      <c r="I27" s="26">
        <f t="shared" si="6"/>
        <v>5.4169096209912535</v>
      </c>
      <c r="J27" s="21">
        <v>13</v>
      </c>
      <c r="K27" s="22" t="s">
        <v>243</v>
      </c>
      <c r="L27" s="22" t="s">
        <v>265</v>
      </c>
      <c r="M27" s="26">
        <f t="shared" si="3"/>
        <v>5.20257966616085</v>
      </c>
      <c r="N27" s="22" t="s">
        <v>77</v>
      </c>
      <c r="O27" s="22" t="s">
        <v>272</v>
      </c>
      <c r="P27" s="22" t="s">
        <v>272</v>
      </c>
      <c r="Q27" s="26" t="e">
        <f t="shared" si="5"/>
        <v>#DIV/0!</v>
      </c>
      <c r="R27" s="22" t="s">
        <v>77</v>
      </c>
      <c r="S27" s="22" t="s">
        <v>271</v>
      </c>
      <c r="T27" s="22" t="s">
        <v>272</v>
      </c>
      <c r="U27" s="35" t="e">
        <f t="shared" si="4"/>
        <v>#DIV/0!</v>
      </c>
    </row>
    <row r="28" spans="1:21" ht="14.25">
      <c r="A28" s="16" t="s">
        <v>52</v>
      </c>
      <c r="B28" s="31">
        <f t="shared" si="2"/>
        <v>170</v>
      </c>
      <c r="C28" s="31">
        <f t="shared" si="2"/>
        <v>82526</v>
      </c>
      <c r="D28" s="31">
        <f t="shared" si="2"/>
        <v>444526</v>
      </c>
      <c r="E28" s="26">
        <f t="shared" si="1"/>
        <v>5.386496376899402</v>
      </c>
      <c r="F28" s="22" t="s">
        <v>77</v>
      </c>
      <c r="G28" s="22" t="s">
        <v>77</v>
      </c>
      <c r="H28" s="22" t="s">
        <v>77</v>
      </c>
      <c r="I28" s="26" t="e">
        <f t="shared" si="6"/>
        <v>#DIV/0!</v>
      </c>
      <c r="J28" s="21">
        <v>160</v>
      </c>
      <c r="K28" s="22" t="s">
        <v>244</v>
      </c>
      <c r="L28" s="22" t="s">
        <v>266</v>
      </c>
      <c r="M28" s="26">
        <f t="shared" si="3"/>
        <v>5.426634643147755</v>
      </c>
      <c r="N28" s="21">
        <v>10</v>
      </c>
      <c r="O28" s="22" t="s">
        <v>278</v>
      </c>
      <c r="P28" s="22" t="s">
        <v>288</v>
      </c>
      <c r="Q28" s="26">
        <f t="shared" si="5"/>
        <v>4.903506001263424</v>
      </c>
      <c r="R28" s="22" t="s">
        <v>77</v>
      </c>
      <c r="S28" s="22" t="s">
        <v>271</v>
      </c>
      <c r="T28" s="22" t="s">
        <v>272</v>
      </c>
      <c r="U28" s="35" t="e">
        <f t="shared" si="4"/>
        <v>#DIV/0!</v>
      </c>
    </row>
    <row r="29" spans="1:21" ht="14.25">
      <c r="A29" s="16" t="s">
        <v>53</v>
      </c>
      <c r="B29" s="31">
        <f t="shared" si="2"/>
        <v>30</v>
      </c>
      <c r="C29" s="31">
        <f t="shared" si="2"/>
        <v>132633</v>
      </c>
      <c r="D29" s="31">
        <f t="shared" si="2"/>
        <v>1253209</v>
      </c>
      <c r="E29" s="26">
        <f t="shared" si="1"/>
        <v>9.448696779836089</v>
      </c>
      <c r="F29" s="24">
        <v>5</v>
      </c>
      <c r="G29" s="23" t="s">
        <v>204</v>
      </c>
      <c r="H29" s="23" t="s">
        <v>221</v>
      </c>
      <c r="I29" s="26">
        <f t="shared" si="6"/>
        <v>12.688492664560522</v>
      </c>
      <c r="J29" s="24">
        <v>25</v>
      </c>
      <c r="K29" s="23" t="s">
        <v>245</v>
      </c>
      <c r="L29" s="23" t="s">
        <v>267</v>
      </c>
      <c r="M29" s="26">
        <f t="shared" si="3"/>
        <v>8.76518817449738</v>
      </c>
      <c r="N29" s="23" t="s">
        <v>77</v>
      </c>
      <c r="O29" s="23" t="s">
        <v>271</v>
      </c>
      <c r="P29" s="23" t="s">
        <v>272</v>
      </c>
      <c r="Q29" s="26" t="e">
        <f t="shared" si="5"/>
        <v>#DIV/0!</v>
      </c>
      <c r="R29" s="23" t="s">
        <v>77</v>
      </c>
      <c r="S29" s="23" t="s">
        <v>271</v>
      </c>
      <c r="T29" s="23" t="s">
        <v>272</v>
      </c>
      <c r="U29" s="35" t="e">
        <f t="shared" si="4"/>
        <v>#DIV/0!</v>
      </c>
    </row>
    <row r="30" spans="1:21" ht="14.25">
      <c r="A30" s="16" t="s">
        <v>54</v>
      </c>
      <c r="B30" s="31">
        <f t="shared" si="2"/>
        <v>256</v>
      </c>
      <c r="C30" s="31">
        <f t="shared" si="2"/>
        <v>118189</v>
      </c>
      <c r="D30" s="31">
        <f t="shared" si="2"/>
        <v>601081</v>
      </c>
      <c r="E30" s="26">
        <f t="shared" si="1"/>
        <v>5.0857609422196655</v>
      </c>
      <c r="F30" s="24">
        <v>4</v>
      </c>
      <c r="G30" s="23" t="s">
        <v>205</v>
      </c>
      <c r="H30" s="23" t="s">
        <v>222</v>
      </c>
      <c r="I30" s="26">
        <f t="shared" si="6"/>
        <v>4.866845269745184</v>
      </c>
      <c r="J30" s="24">
        <v>251</v>
      </c>
      <c r="K30" s="23" t="s">
        <v>246</v>
      </c>
      <c r="L30" s="23" t="s">
        <v>268</v>
      </c>
      <c r="M30" s="26">
        <f t="shared" si="3"/>
        <v>5.246966028215575</v>
      </c>
      <c r="N30" s="24">
        <v>1</v>
      </c>
      <c r="O30" s="24">
        <v>322</v>
      </c>
      <c r="P30" s="23" t="s">
        <v>289</v>
      </c>
      <c r="Q30" s="26">
        <f t="shared" si="5"/>
        <v>3.801242236024845</v>
      </c>
      <c r="R30" s="23" t="s">
        <v>77</v>
      </c>
      <c r="S30" s="23" t="s">
        <v>271</v>
      </c>
      <c r="T30" s="23" t="s">
        <v>272</v>
      </c>
      <c r="U30" s="35" t="e">
        <f t="shared" si="4"/>
        <v>#DIV/0!</v>
      </c>
    </row>
    <row r="31" spans="6:21" ht="14.25"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ht="14.25">
      <c r="I32" s="36"/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  <row r="82" spans="5:19" ht="14.25">
      <c r="E82" s="2"/>
      <c r="G82" s="2"/>
      <c r="I82" s="2"/>
      <c r="K82" s="2"/>
      <c r="M82" s="2"/>
      <c r="O82" s="2"/>
      <c r="Q82" s="2"/>
      <c r="S82" s="2"/>
    </row>
    <row r="83" spans="5:19" ht="14.25">
      <c r="E83" s="2"/>
      <c r="G83" s="2"/>
      <c r="I83" s="2"/>
      <c r="K83" s="2"/>
      <c r="M83" s="2"/>
      <c r="O83" s="2"/>
      <c r="Q83" s="2"/>
      <c r="S83" s="2"/>
    </row>
  </sheetData>
  <mergeCells count="7">
    <mergeCell ref="A3:C3"/>
    <mergeCell ref="S3:T3"/>
    <mergeCell ref="A4:A5"/>
    <mergeCell ref="J4:M4"/>
    <mergeCell ref="F4:I4"/>
    <mergeCell ref="N4:Q4"/>
    <mergeCell ref="R4:U4"/>
  </mergeCells>
  <printOptions/>
  <pageMargins left="0.28" right="0.38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E4">
      <selection activeCell="B6" sqref="B6:E30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8.25390625" style="1" customWidth="1"/>
    <col min="4" max="4" width="8.625" style="1" customWidth="1"/>
    <col min="5" max="5" width="6.625" style="1" customWidth="1"/>
    <col min="6" max="6" width="4.875" style="1" customWidth="1"/>
    <col min="7" max="7" width="7.625" style="1" customWidth="1"/>
    <col min="8" max="8" width="9.75390625" style="1" customWidth="1"/>
    <col min="9" max="9" width="5.875" style="1" customWidth="1"/>
    <col min="10" max="10" width="6.00390625" style="1" customWidth="1"/>
    <col min="11" max="11" width="10.125" style="1" customWidth="1"/>
    <col min="12" max="12" width="9.25390625" style="1" customWidth="1"/>
    <col min="13" max="13" width="5.75390625" style="1" customWidth="1"/>
    <col min="14" max="14" width="5.625" style="1" customWidth="1"/>
    <col min="15" max="15" width="6.75390625" style="1" customWidth="1"/>
    <col min="16" max="16" width="7.875" style="1" customWidth="1"/>
    <col min="17" max="17" width="6.375" style="1" customWidth="1"/>
    <col min="18" max="18" width="5.125" style="1" customWidth="1"/>
    <col min="19" max="19" width="6.875" style="1" customWidth="1"/>
    <col min="20" max="20" width="8.125" style="1" customWidth="1"/>
    <col min="21" max="21" width="6.00390625" style="1" customWidth="1"/>
    <col min="22" max="16384" width="9.00390625" style="1" customWidth="1"/>
  </cols>
  <sheetData>
    <row r="1" ht="14.25">
      <c r="A1" s="1" t="s">
        <v>60</v>
      </c>
    </row>
    <row r="3" spans="1:20" ht="14.25">
      <c r="A3" s="106" t="s">
        <v>75</v>
      </c>
      <c r="B3" s="106"/>
      <c r="C3" s="106"/>
      <c r="S3" s="107" t="s">
        <v>61</v>
      </c>
      <c r="T3" s="107"/>
    </row>
    <row r="4" spans="1:21" ht="16.5" customHeight="1">
      <c r="A4" s="79" t="s">
        <v>62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16"/>
      <c r="S4" s="16" t="s">
        <v>59</v>
      </c>
      <c r="T4" s="16"/>
      <c r="U4" s="16"/>
    </row>
    <row r="5" spans="1:21" s="7" customFormat="1" ht="42.75">
      <c r="A5" s="54"/>
      <c r="B5" s="8" t="s">
        <v>30</v>
      </c>
      <c r="C5" s="8" t="s">
        <v>73</v>
      </c>
      <c r="D5" s="8" t="s">
        <v>31</v>
      </c>
      <c r="E5" s="8" t="s">
        <v>74</v>
      </c>
      <c r="F5" s="8" t="s">
        <v>30</v>
      </c>
      <c r="G5" s="8" t="s">
        <v>73</v>
      </c>
      <c r="H5" s="8" t="s">
        <v>31</v>
      </c>
      <c r="I5" s="8" t="s">
        <v>74</v>
      </c>
      <c r="J5" s="8" t="s">
        <v>30</v>
      </c>
      <c r="K5" s="8" t="s">
        <v>73</v>
      </c>
      <c r="L5" s="8" t="s">
        <v>31</v>
      </c>
      <c r="M5" s="8" t="s">
        <v>74</v>
      </c>
      <c r="N5" s="8" t="s">
        <v>30</v>
      </c>
      <c r="O5" s="8" t="s">
        <v>73</v>
      </c>
      <c r="P5" s="8" t="s">
        <v>31</v>
      </c>
      <c r="Q5" s="8" t="s">
        <v>74</v>
      </c>
      <c r="R5" s="8" t="s">
        <v>30</v>
      </c>
      <c r="S5" s="8" t="s">
        <v>73</v>
      </c>
      <c r="T5" s="8" t="s">
        <v>31</v>
      </c>
      <c r="U5" s="8" t="s">
        <v>74</v>
      </c>
    </row>
    <row r="6" spans="1:21" ht="14.25">
      <c r="A6" s="16" t="s">
        <v>63</v>
      </c>
      <c r="B6" s="31">
        <f aca="true" t="shared" si="0" ref="B6:D7">SUM(F6,J6,N6,R6)</f>
        <v>2839</v>
      </c>
      <c r="C6" s="31">
        <f t="shared" si="0"/>
        <v>1913774</v>
      </c>
      <c r="D6" s="31">
        <f t="shared" si="0"/>
        <v>11667549</v>
      </c>
      <c r="E6" s="26">
        <f aca="true" t="shared" si="1" ref="E6:E30">SUM(D6)/C6</f>
        <v>6.096617991466077</v>
      </c>
      <c r="F6" s="27">
        <f>F7+F29+F30</f>
        <v>195</v>
      </c>
      <c r="G6" s="34">
        <f>G7+G29+G30</f>
        <v>293787</v>
      </c>
      <c r="H6" s="34">
        <f>H7+H29+H30</f>
        <v>1974979</v>
      </c>
      <c r="I6" s="26">
        <f>SUM(H6)/G6</f>
        <v>6.722486018782315</v>
      </c>
      <c r="J6" s="27">
        <f>J7+J29+J30</f>
        <v>2480</v>
      </c>
      <c r="K6" s="34">
        <f>K7+K29+K30</f>
        <v>1528198</v>
      </c>
      <c r="L6" s="34">
        <f>L7+L29+L30</f>
        <v>9278389</v>
      </c>
      <c r="M6" s="26">
        <f>SUM(L6)/K6</f>
        <v>6.071457363509179</v>
      </c>
      <c r="N6" s="34">
        <f>N7+N29+N30</f>
        <v>119</v>
      </c>
      <c r="O6" s="34">
        <f>O7+O29+O30</f>
        <v>83430</v>
      </c>
      <c r="P6" s="34">
        <f>P7+P29+P30</f>
        <v>381742</v>
      </c>
      <c r="Q6" s="26">
        <f>SUM(P6)/O6</f>
        <v>4.5755963082823925</v>
      </c>
      <c r="R6" s="19">
        <f>R7+R29+R30</f>
        <v>45</v>
      </c>
      <c r="S6" s="19">
        <f>S7+S29+S30</f>
        <v>8359</v>
      </c>
      <c r="T6" s="19">
        <f>T7+T29+T30</f>
        <v>32439</v>
      </c>
      <c r="U6" s="35">
        <f>SUM(T6)/S6</f>
        <v>3.8807273597320253</v>
      </c>
    </row>
    <row r="7" spans="1:21" ht="14.25">
      <c r="A7" s="16" t="s">
        <v>32</v>
      </c>
      <c r="B7" s="31">
        <f t="shared" si="0"/>
        <v>2583</v>
      </c>
      <c r="C7" s="31">
        <f t="shared" si="0"/>
        <v>1716342</v>
      </c>
      <c r="D7" s="31">
        <f t="shared" si="0"/>
        <v>10083365</v>
      </c>
      <c r="E7" s="26">
        <f t="shared" si="1"/>
        <v>5.87491595497867</v>
      </c>
      <c r="F7" s="27">
        <f>F8+F9+F10+F11+F12+F13+F14+F15+F16+F17+F18+F19+F20+F21+F22+F23+F24+F25+F26+F27+F28</f>
        <v>183</v>
      </c>
      <c r="G7" s="34">
        <f>G8+G9+G10+G11+G12+G13+G14+G15+G16+G17+G18+G19+G20+G21+G22+G23+G24+G25+G26+G27+G28</f>
        <v>265560</v>
      </c>
      <c r="H7" s="34">
        <f>H8+H9+H10+H11+H12+H13+H14+H15+H16+H17+H18+H19+H20+H21+H22+H23+H24+H25+H26+H27+H28</f>
        <v>1699592</v>
      </c>
      <c r="I7" s="26">
        <f>SUM(H7)/G7</f>
        <v>6.400030125018828</v>
      </c>
      <c r="J7" s="27">
        <f>J8+J9+J10+J11+J12+J13+J14+J15+J16+J17+J18+J19+J20+J21+J22+J23+J24+J25+J26+J27+J28</f>
        <v>2238</v>
      </c>
      <c r="K7" s="34">
        <f>K8+K9+K10+K11+K12+K13+K14+K15+K16+K17+K18+K19+K20+K21+K22+K23+K24+K25+K26+K27+K28</f>
        <v>1359785</v>
      </c>
      <c r="L7" s="34">
        <f>L8+L9+L10+L11+L12+L13+L14+L15+L16+L17+L18+L19+L20+L21+L22+L23+L24+L25+L26+L27+L28</f>
        <v>7973388</v>
      </c>
      <c r="M7" s="26">
        <f>SUM(L7)/K7</f>
        <v>5.8637122780439555</v>
      </c>
      <c r="N7" s="20">
        <f>N8+N9+N10+N11+N12+N13+N14+N15+N16+N17+N18+N19+N20+N21+N22+N23+N24+N25+N26+N27+N28</f>
        <v>117</v>
      </c>
      <c r="O7" s="20">
        <f>O8+O9+O10+O11+O12+O13+O14+O15+O16+O17+O18+O19+O20+O21+O22+O23+O24+O25+O26+O27+O28</f>
        <v>82638</v>
      </c>
      <c r="P7" s="20">
        <f>P8+P9+P10+P11+P12+P13+P14+P15+P16+P17+P18+P19+P20+P21+P22+P23+P24+P25+P26+P27+P28</f>
        <v>377946</v>
      </c>
      <c r="Q7" s="26">
        <f>SUM(P7)/O7</f>
        <v>4.5735133957743415</v>
      </c>
      <c r="R7" s="19">
        <f>R8+R9+R10+R11+R12+R13+R14+R15+R16+R17+R18+R19+R20+R21+R22+R23+R24+R25+R26+R27+R28</f>
        <v>45</v>
      </c>
      <c r="S7" s="19">
        <f>S8+S9+S10+S11+S12+S13+S14+S15+S16+S17+S18+S19+S20+S21+S22+S23+S24+S25+S26+S27+S28</f>
        <v>8359</v>
      </c>
      <c r="T7" s="19">
        <f>T8+T9+T10+T11+T12+T13+T14+T15+T16+T17+T18+T19+T20+T21+T22+T23+T24+T25+T26+T27+T28</f>
        <v>32439</v>
      </c>
      <c r="U7" s="35">
        <f>SUM(T7)/S7</f>
        <v>3.8807273597320253</v>
      </c>
    </row>
    <row r="8" spans="1:21" ht="14.25">
      <c r="A8" s="16" t="s">
        <v>33</v>
      </c>
      <c r="B8" s="31">
        <f>F8+J8+N8+R8</f>
        <v>25</v>
      </c>
      <c r="C8" s="31">
        <f>G8+K8+O8+S8</f>
        <v>142579</v>
      </c>
      <c r="D8" s="31">
        <f>H8+L8+P8+T8</f>
        <v>1370337</v>
      </c>
      <c r="E8" s="26">
        <f t="shared" si="1"/>
        <v>9.611071756710315</v>
      </c>
      <c r="F8" s="21">
        <v>3</v>
      </c>
      <c r="G8" s="22" t="s">
        <v>298</v>
      </c>
      <c r="H8" s="22" t="s">
        <v>314</v>
      </c>
      <c r="I8" s="26">
        <f>H8/G8</f>
        <v>9.068797407350496</v>
      </c>
      <c r="J8" s="21">
        <v>19</v>
      </c>
      <c r="K8" s="22" t="s">
        <v>333</v>
      </c>
      <c r="L8" s="22" t="s">
        <v>356</v>
      </c>
      <c r="M8" s="26">
        <f>L8/K8</f>
        <v>10.20859682105623</v>
      </c>
      <c r="N8" s="21">
        <v>3</v>
      </c>
      <c r="O8" s="21">
        <v>780</v>
      </c>
      <c r="P8" s="22" t="s">
        <v>387</v>
      </c>
      <c r="Q8" s="26">
        <f>P8/O8</f>
        <v>5.593589743589743</v>
      </c>
      <c r="R8" s="22" t="s">
        <v>77</v>
      </c>
      <c r="S8" s="22" t="s">
        <v>272</v>
      </c>
      <c r="T8" s="22" t="s">
        <v>272</v>
      </c>
      <c r="U8" s="35" t="e">
        <f>T8/S8</f>
        <v>#DIV/0!</v>
      </c>
    </row>
    <row r="9" spans="1:21" ht="14.25">
      <c r="A9" s="16" t="s">
        <v>34</v>
      </c>
      <c r="B9" s="31">
        <f aca="true" t="shared" si="2" ref="B9:D30">F9+J9+N9+R9</f>
        <v>67</v>
      </c>
      <c r="C9" s="31">
        <f t="shared" si="2"/>
        <v>28604</v>
      </c>
      <c r="D9" s="31">
        <f t="shared" si="2"/>
        <v>144581</v>
      </c>
      <c r="E9" s="26">
        <f t="shared" si="1"/>
        <v>5.054572787022794</v>
      </c>
      <c r="F9" s="22" t="s">
        <v>77</v>
      </c>
      <c r="G9" s="22" t="s">
        <v>271</v>
      </c>
      <c r="H9" s="22" t="s">
        <v>77</v>
      </c>
      <c r="I9" s="26" t="e">
        <f aca="true" t="shared" si="3" ref="I9:I30">H9/G9</f>
        <v>#DIV/0!</v>
      </c>
      <c r="J9" s="21">
        <v>63</v>
      </c>
      <c r="K9" s="22" t="s">
        <v>334</v>
      </c>
      <c r="L9" s="22" t="s">
        <v>357</v>
      </c>
      <c r="M9" s="26">
        <f aca="true" t="shared" si="4" ref="M9:M30">L9/K9</f>
        <v>5.074916714065166</v>
      </c>
      <c r="N9" s="21">
        <v>3</v>
      </c>
      <c r="O9" s="22" t="s">
        <v>379</v>
      </c>
      <c r="P9" s="22" t="s">
        <v>388</v>
      </c>
      <c r="Q9" s="26">
        <f aca="true" t="shared" si="5" ref="Q9:Q30">P9/O9</f>
        <v>5.0008556759840275</v>
      </c>
      <c r="R9" s="21">
        <v>1</v>
      </c>
      <c r="S9" s="21">
        <v>484</v>
      </c>
      <c r="T9" s="22" t="s">
        <v>408</v>
      </c>
      <c r="U9" s="35">
        <f aca="true" t="shared" si="6" ref="U9:U30">T9/S9</f>
        <v>4.409090909090909</v>
      </c>
    </row>
    <row r="10" spans="1:21" ht="14.25">
      <c r="A10" s="16" t="s">
        <v>35</v>
      </c>
      <c r="B10" s="31">
        <f t="shared" si="2"/>
        <v>132</v>
      </c>
      <c r="C10" s="31">
        <f t="shared" si="2"/>
        <v>392542</v>
      </c>
      <c r="D10" s="31">
        <f t="shared" si="2"/>
        <v>2531404</v>
      </c>
      <c r="E10" s="26">
        <f t="shared" si="1"/>
        <v>6.44874688568357</v>
      </c>
      <c r="F10" s="21">
        <v>19</v>
      </c>
      <c r="G10" s="22" t="s">
        <v>299</v>
      </c>
      <c r="H10" s="22" t="s">
        <v>315</v>
      </c>
      <c r="I10" s="26">
        <f t="shared" si="3"/>
        <v>5.705834516409147</v>
      </c>
      <c r="J10" s="21">
        <v>111</v>
      </c>
      <c r="K10" s="22" t="s">
        <v>335</v>
      </c>
      <c r="L10" s="22" t="s">
        <v>358</v>
      </c>
      <c r="M10" s="26">
        <f t="shared" si="4"/>
        <v>6.620725479397186</v>
      </c>
      <c r="N10" s="22" t="s">
        <v>156</v>
      </c>
      <c r="O10" s="22" t="s">
        <v>77</v>
      </c>
      <c r="P10" s="22" t="s">
        <v>77</v>
      </c>
      <c r="Q10" s="26" t="e">
        <f t="shared" si="5"/>
        <v>#DIV/0!</v>
      </c>
      <c r="R10" s="21">
        <v>2</v>
      </c>
      <c r="S10" s="21">
        <v>423</v>
      </c>
      <c r="T10" s="22" t="s">
        <v>409</v>
      </c>
      <c r="U10" s="35">
        <f t="shared" si="6"/>
        <v>3.9432624113475176</v>
      </c>
    </row>
    <row r="11" spans="1:21" ht="14.25">
      <c r="A11" s="16" t="s">
        <v>36</v>
      </c>
      <c r="B11" s="31">
        <f t="shared" si="2"/>
        <v>87</v>
      </c>
      <c r="C11" s="31">
        <f t="shared" si="2"/>
        <v>90126</v>
      </c>
      <c r="D11" s="31">
        <f t="shared" si="2"/>
        <v>517591</v>
      </c>
      <c r="E11" s="26">
        <f t="shared" si="1"/>
        <v>5.742970951778621</v>
      </c>
      <c r="F11" s="21">
        <v>13</v>
      </c>
      <c r="G11" s="22" t="s">
        <v>300</v>
      </c>
      <c r="H11" s="22" t="s">
        <v>316</v>
      </c>
      <c r="I11" s="26">
        <f t="shared" si="3"/>
        <v>5.098348578795506</v>
      </c>
      <c r="J11" s="21">
        <v>68</v>
      </c>
      <c r="K11" s="22" t="s">
        <v>336</v>
      </c>
      <c r="L11" s="22" t="s">
        <v>359</v>
      </c>
      <c r="M11" s="26">
        <f t="shared" si="4"/>
        <v>5.897324666438591</v>
      </c>
      <c r="N11" s="21">
        <v>4</v>
      </c>
      <c r="O11" s="21">
        <v>466</v>
      </c>
      <c r="P11" s="22" t="s">
        <v>389</v>
      </c>
      <c r="Q11" s="26">
        <f t="shared" si="5"/>
        <v>4.783261802575107</v>
      </c>
      <c r="R11" s="21">
        <v>2</v>
      </c>
      <c r="S11" s="21">
        <v>296</v>
      </c>
      <c r="T11" s="22" t="s">
        <v>410</v>
      </c>
      <c r="U11" s="35">
        <f t="shared" si="6"/>
        <v>4.621621621621622</v>
      </c>
    </row>
    <row r="12" spans="1:21" ht="14.25">
      <c r="A12" s="16" t="s">
        <v>37</v>
      </c>
      <c r="B12" s="31">
        <f t="shared" si="2"/>
        <v>69</v>
      </c>
      <c r="C12" s="31">
        <f t="shared" si="2"/>
        <v>34046</v>
      </c>
      <c r="D12" s="31">
        <f t="shared" si="2"/>
        <v>166703</v>
      </c>
      <c r="E12" s="26">
        <f t="shared" si="1"/>
        <v>4.896404864007519</v>
      </c>
      <c r="F12" s="22" t="s">
        <v>77</v>
      </c>
      <c r="G12" s="22" t="s">
        <v>271</v>
      </c>
      <c r="H12" s="22" t="s">
        <v>272</v>
      </c>
      <c r="I12" s="26" t="e">
        <f t="shared" si="3"/>
        <v>#DIV/0!</v>
      </c>
      <c r="J12" s="21">
        <v>41</v>
      </c>
      <c r="K12" s="22" t="s">
        <v>337</v>
      </c>
      <c r="L12" s="22" t="s">
        <v>360</v>
      </c>
      <c r="M12" s="26">
        <f t="shared" si="4"/>
        <v>4.994351414149508</v>
      </c>
      <c r="N12" s="21">
        <v>19</v>
      </c>
      <c r="O12" s="22" t="s">
        <v>380</v>
      </c>
      <c r="P12" s="22" t="s">
        <v>390</v>
      </c>
      <c r="Q12" s="26">
        <f t="shared" si="5"/>
        <v>4.7823273015453704</v>
      </c>
      <c r="R12" s="21">
        <v>9</v>
      </c>
      <c r="S12" s="22" t="s">
        <v>405</v>
      </c>
      <c r="T12" s="22" t="s">
        <v>411</v>
      </c>
      <c r="U12" s="35">
        <f t="shared" si="6"/>
        <v>3.851288830138797</v>
      </c>
    </row>
    <row r="13" spans="1:21" ht="14.25">
      <c r="A13" s="16" t="s">
        <v>38</v>
      </c>
      <c r="B13" s="31">
        <f t="shared" si="2"/>
        <v>252</v>
      </c>
      <c r="C13" s="31">
        <f t="shared" si="2"/>
        <v>137600</v>
      </c>
      <c r="D13" s="31">
        <f t="shared" si="2"/>
        <v>700294</v>
      </c>
      <c r="E13" s="26">
        <f t="shared" si="1"/>
        <v>5.089345930232558</v>
      </c>
      <c r="F13" s="21">
        <v>36</v>
      </c>
      <c r="G13" s="22" t="s">
        <v>301</v>
      </c>
      <c r="H13" s="22" t="s">
        <v>317</v>
      </c>
      <c r="I13" s="26">
        <f t="shared" si="3"/>
        <v>4.068467336683417</v>
      </c>
      <c r="J13" s="21">
        <v>214</v>
      </c>
      <c r="K13" s="22" t="s">
        <v>338</v>
      </c>
      <c r="L13" s="22" t="s">
        <v>361</v>
      </c>
      <c r="M13" s="26">
        <f t="shared" si="4"/>
        <v>5.212774656755718</v>
      </c>
      <c r="N13" s="21">
        <v>2</v>
      </c>
      <c r="O13" s="21">
        <v>983</v>
      </c>
      <c r="P13" s="22" t="s">
        <v>391</v>
      </c>
      <c r="Q13" s="26">
        <f t="shared" si="5"/>
        <v>4.614445574771109</v>
      </c>
      <c r="R13" s="22" t="s">
        <v>77</v>
      </c>
      <c r="S13" s="22" t="s">
        <v>271</v>
      </c>
      <c r="T13" s="22" t="s">
        <v>271</v>
      </c>
      <c r="U13" s="35" t="e">
        <f t="shared" si="6"/>
        <v>#DIV/0!</v>
      </c>
    </row>
    <row r="14" spans="1:21" ht="14.25">
      <c r="A14" s="16" t="s">
        <v>39</v>
      </c>
      <c r="B14" s="31">
        <f t="shared" si="2"/>
        <v>94</v>
      </c>
      <c r="C14" s="31">
        <f t="shared" si="2"/>
        <v>62170</v>
      </c>
      <c r="D14" s="31">
        <f t="shared" si="2"/>
        <v>340488</v>
      </c>
      <c r="E14" s="26">
        <f t="shared" si="1"/>
        <v>5.476725108573267</v>
      </c>
      <c r="F14" s="21">
        <v>13</v>
      </c>
      <c r="G14" s="22" t="s">
        <v>302</v>
      </c>
      <c r="H14" s="22" t="s">
        <v>318</v>
      </c>
      <c r="I14" s="26">
        <f t="shared" si="3"/>
        <v>6.835060449050086</v>
      </c>
      <c r="J14" s="21">
        <v>77</v>
      </c>
      <c r="K14" s="22" t="s">
        <v>339</v>
      </c>
      <c r="L14" s="22" t="s">
        <v>362</v>
      </c>
      <c r="M14" s="26">
        <f t="shared" si="4"/>
        <v>5.084411224992167</v>
      </c>
      <c r="N14" s="21">
        <v>4</v>
      </c>
      <c r="O14" s="22" t="s">
        <v>381</v>
      </c>
      <c r="P14" s="22" t="s">
        <v>392</v>
      </c>
      <c r="Q14" s="26">
        <f t="shared" si="5"/>
        <v>4.276131687242798</v>
      </c>
      <c r="R14" s="22" t="s">
        <v>77</v>
      </c>
      <c r="S14" s="22" t="s">
        <v>272</v>
      </c>
      <c r="T14" s="22" t="s">
        <v>272</v>
      </c>
      <c r="U14" s="35" t="e">
        <f t="shared" si="6"/>
        <v>#DIV/0!</v>
      </c>
    </row>
    <row r="15" spans="1:21" ht="14.25">
      <c r="A15" s="16" t="s">
        <v>40</v>
      </c>
      <c r="B15" s="31">
        <f t="shared" si="2"/>
        <v>72</v>
      </c>
      <c r="C15" s="31">
        <f t="shared" si="2"/>
        <v>78243</v>
      </c>
      <c r="D15" s="31">
        <f t="shared" si="2"/>
        <v>392317</v>
      </c>
      <c r="E15" s="26">
        <f t="shared" si="1"/>
        <v>5.01408432703245</v>
      </c>
      <c r="F15" s="21">
        <v>3</v>
      </c>
      <c r="G15" s="22" t="s">
        <v>303</v>
      </c>
      <c r="H15" s="22" t="s">
        <v>319</v>
      </c>
      <c r="I15" s="26">
        <f t="shared" si="3"/>
        <v>5.247863247863248</v>
      </c>
      <c r="J15" s="21">
        <v>67</v>
      </c>
      <c r="K15" s="22" t="s">
        <v>340</v>
      </c>
      <c r="L15" s="22" t="s">
        <v>363</v>
      </c>
      <c r="M15" s="26">
        <f t="shared" si="4"/>
        <v>5.01037100395595</v>
      </c>
      <c r="N15" s="21">
        <v>2</v>
      </c>
      <c r="O15" s="21">
        <v>260</v>
      </c>
      <c r="P15" s="21">
        <v>843</v>
      </c>
      <c r="Q15" s="26">
        <f t="shared" si="5"/>
        <v>3.2423076923076923</v>
      </c>
      <c r="R15" s="22" t="s">
        <v>77</v>
      </c>
      <c r="S15" s="22" t="s">
        <v>271</v>
      </c>
      <c r="T15" s="22" t="s">
        <v>272</v>
      </c>
      <c r="U15" s="35" t="e">
        <f t="shared" si="6"/>
        <v>#DIV/0!</v>
      </c>
    </row>
    <row r="16" spans="1:21" ht="14.25">
      <c r="A16" s="16" t="s">
        <v>64</v>
      </c>
      <c r="B16" s="31">
        <f t="shared" si="2"/>
        <v>131</v>
      </c>
      <c r="C16" s="31">
        <f t="shared" si="2"/>
        <v>49620</v>
      </c>
      <c r="D16" s="31">
        <f t="shared" si="2"/>
        <v>247550</v>
      </c>
      <c r="E16" s="26">
        <f t="shared" si="1"/>
        <v>4.988915759774285</v>
      </c>
      <c r="F16" s="21">
        <v>5</v>
      </c>
      <c r="G16" s="22" t="s">
        <v>304</v>
      </c>
      <c r="H16" s="22" t="s">
        <v>320</v>
      </c>
      <c r="I16" s="26">
        <f t="shared" si="3"/>
        <v>5.000547195622435</v>
      </c>
      <c r="J16" s="21">
        <v>120</v>
      </c>
      <c r="K16" s="22" t="s">
        <v>341</v>
      </c>
      <c r="L16" s="22" t="s">
        <v>364</v>
      </c>
      <c r="M16" s="26">
        <f t="shared" si="4"/>
        <v>5.011075914316727</v>
      </c>
      <c r="N16" s="21">
        <v>3</v>
      </c>
      <c r="O16" s="21">
        <v>368</v>
      </c>
      <c r="P16" s="22" t="s">
        <v>393</v>
      </c>
      <c r="Q16" s="26">
        <f t="shared" si="5"/>
        <v>3.5</v>
      </c>
      <c r="R16" s="21">
        <v>3</v>
      </c>
      <c r="S16" s="21">
        <v>454</v>
      </c>
      <c r="T16" s="22" t="s">
        <v>412</v>
      </c>
      <c r="U16" s="35">
        <f t="shared" si="6"/>
        <v>3.898678414096916</v>
      </c>
    </row>
    <row r="17" spans="1:21" ht="14.25">
      <c r="A17" s="16" t="s">
        <v>41</v>
      </c>
      <c r="B17" s="31">
        <f t="shared" si="2"/>
        <v>64</v>
      </c>
      <c r="C17" s="31">
        <f t="shared" si="2"/>
        <v>20912</v>
      </c>
      <c r="D17" s="31">
        <f t="shared" si="2"/>
        <v>111184</v>
      </c>
      <c r="E17" s="26">
        <f t="shared" si="1"/>
        <v>5.316755929609793</v>
      </c>
      <c r="F17" s="21">
        <v>6</v>
      </c>
      <c r="G17" s="22" t="s">
        <v>305</v>
      </c>
      <c r="H17" s="22" t="s">
        <v>321</v>
      </c>
      <c r="I17" s="26">
        <f t="shared" si="3"/>
        <v>4.040502793296089</v>
      </c>
      <c r="J17" s="21">
        <v>56</v>
      </c>
      <c r="K17" s="22" t="s">
        <v>342</v>
      </c>
      <c r="L17" s="22" t="s">
        <v>365</v>
      </c>
      <c r="M17" s="26">
        <f t="shared" si="4"/>
        <v>5.419119170984456</v>
      </c>
      <c r="N17" s="21">
        <v>1</v>
      </c>
      <c r="O17" s="21">
        <v>62</v>
      </c>
      <c r="P17" s="21">
        <v>312</v>
      </c>
      <c r="Q17" s="26">
        <f t="shared" si="5"/>
        <v>5.032258064516129</v>
      </c>
      <c r="R17" s="21">
        <v>1</v>
      </c>
      <c r="S17" s="21">
        <v>118</v>
      </c>
      <c r="T17" s="21">
        <v>497</v>
      </c>
      <c r="U17" s="35">
        <f t="shared" si="6"/>
        <v>4.211864406779661</v>
      </c>
    </row>
    <row r="18" spans="1:21" ht="14.25">
      <c r="A18" s="16" t="s">
        <v>42</v>
      </c>
      <c r="B18" s="31">
        <f t="shared" si="2"/>
        <v>191</v>
      </c>
      <c r="C18" s="31">
        <f t="shared" si="2"/>
        <v>100726</v>
      </c>
      <c r="D18" s="31">
        <f t="shared" si="2"/>
        <v>473447</v>
      </c>
      <c r="E18" s="26">
        <f t="shared" si="1"/>
        <v>4.70034549173004</v>
      </c>
      <c r="F18" s="21">
        <v>6</v>
      </c>
      <c r="G18" s="22" t="s">
        <v>306</v>
      </c>
      <c r="H18" s="22" t="s">
        <v>322</v>
      </c>
      <c r="I18" s="26">
        <f t="shared" si="3"/>
        <v>5.105211406096362</v>
      </c>
      <c r="J18" s="21">
        <v>155</v>
      </c>
      <c r="K18" s="22" t="s">
        <v>343</v>
      </c>
      <c r="L18" s="22" t="s">
        <v>366</v>
      </c>
      <c r="M18" s="26">
        <f t="shared" si="4"/>
        <v>4.933121581083466</v>
      </c>
      <c r="N18" s="21">
        <v>28</v>
      </c>
      <c r="O18" s="22" t="s">
        <v>382</v>
      </c>
      <c r="P18" s="22" t="s">
        <v>394</v>
      </c>
      <c r="Q18" s="26">
        <f t="shared" si="5"/>
        <v>4.043052342394447</v>
      </c>
      <c r="R18" s="21">
        <v>2</v>
      </c>
      <c r="S18" s="21">
        <v>555</v>
      </c>
      <c r="T18" s="22" t="s">
        <v>413</v>
      </c>
      <c r="U18" s="35">
        <f t="shared" si="6"/>
        <v>3.8990990990990992</v>
      </c>
    </row>
    <row r="19" spans="1:21" ht="14.25">
      <c r="A19" s="16" t="s">
        <v>43</v>
      </c>
      <c r="B19" s="31">
        <f t="shared" si="2"/>
        <v>519</v>
      </c>
      <c r="C19" s="31">
        <f t="shared" si="2"/>
        <v>174407</v>
      </c>
      <c r="D19" s="31">
        <f t="shared" si="2"/>
        <v>929753</v>
      </c>
      <c r="E19" s="26">
        <f t="shared" si="1"/>
        <v>5.330938551778312</v>
      </c>
      <c r="F19" s="21">
        <v>32</v>
      </c>
      <c r="G19" s="22" t="s">
        <v>307</v>
      </c>
      <c r="H19" s="22" t="s">
        <v>323</v>
      </c>
      <c r="I19" s="26">
        <f t="shared" si="3"/>
        <v>5.113029512146156</v>
      </c>
      <c r="J19" s="21">
        <v>480</v>
      </c>
      <c r="K19" s="22" t="s">
        <v>344</v>
      </c>
      <c r="L19" s="22" t="s">
        <v>367</v>
      </c>
      <c r="M19" s="26">
        <f t="shared" si="4"/>
        <v>5.365022098543133</v>
      </c>
      <c r="N19" s="21">
        <v>2</v>
      </c>
      <c r="O19" s="22" t="s">
        <v>383</v>
      </c>
      <c r="P19" s="22" t="s">
        <v>395</v>
      </c>
      <c r="Q19" s="26">
        <f t="shared" si="5"/>
        <v>5.568574023614896</v>
      </c>
      <c r="R19" s="21">
        <v>5</v>
      </c>
      <c r="S19" s="21">
        <v>657</v>
      </c>
      <c r="T19" s="22" t="s">
        <v>414</v>
      </c>
      <c r="U19" s="35">
        <f t="shared" si="6"/>
        <v>3.617960426179604</v>
      </c>
    </row>
    <row r="20" spans="1:21" ht="14.25">
      <c r="A20" s="16" t="s">
        <v>44</v>
      </c>
      <c r="B20" s="31">
        <f t="shared" si="2"/>
        <v>243</v>
      </c>
      <c r="C20" s="31">
        <f t="shared" si="2"/>
        <v>62688</v>
      </c>
      <c r="D20" s="31">
        <f t="shared" si="2"/>
        <v>297130</v>
      </c>
      <c r="E20" s="26">
        <f t="shared" si="1"/>
        <v>4.739822613578356</v>
      </c>
      <c r="F20" s="21">
        <v>16</v>
      </c>
      <c r="G20" s="22" t="s">
        <v>308</v>
      </c>
      <c r="H20" s="22" t="s">
        <v>324</v>
      </c>
      <c r="I20" s="26">
        <f t="shared" si="3"/>
        <v>4.4387472283813745</v>
      </c>
      <c r="J20" s="21">
        <v>216</v>
      </c>
      <c r="K20" s="22" t="s">
        <v>345</v>
      </c>
      <c r="L20" s="22" t="s">
        <v>368</v>
      </c>
      <c r="M20" s="26">
        <f t="shared" si="4"/>
        <v>4.810354803187816</v>
      </c>
      <c r="N20" s="22" t="s">
        <v>156</v>
      </c>
      <c r="O20" s="22" t="s">
        <v>77</v>
      </c>
      <c r="P20" s="22" t="s">
        <v>77</v>
      </c>
      <c r="Q20" s="26" t="e">
        <f t="shared" si="5"/>
        <v>#DIV/0!</v>
      </c>
      <c r="R20" s="21">
        <v>11</v>
      </c>
      <c r="S20" s="22" t="s">
        <v>406</v>
      </c>
      <c r="T20" s="22" t="s">
        <v>415</v>
      </c>
      <c r="U20" s="35">
        <f t="shared" si="6"/>
        <v>3.8911780243000527</v>
      </c>
    </row>
    <row r="21" spans="1:21" ht="14.25">
      <c r="A21" s="16" t="s">
        <v>45</v>
      </c>
      <c r="B21" s="31">
        <f t="shared" si="2"/>
        <v>41</v>
      </c>
      <c r="C21" s="31">
        <f t="shared" si="2"/>
        <v>15145</v>
      </c>
      <c r="D21" s="31">
        <f t="shared" si="2"/>
        <v>77316</v>
      </c>
      <c r="E21" s="26">
        <f t="shared" si="1"/>
        <v>5.105051172003962</v>
      </c>
      <c r="F21" s="21">
        <v>3</v>
      </c>
      <c r="G21" s="21">
        <v>654</v>
      </c>
      <c r="H21" s="22" t="s">
        <v>325</v>
      </c>
      <c r="I21" s="26">
        <f t="shared" si="3"/>
        <v>5.003058103975535</v>
      </c>
      <c r="J21" s="21">
        <v>10</v>
      </c>
      <c r="K21" s="22" t="s">
        <v>346</v>
      </c>
      <c r="L21" s="22" t="s">
        <v>369</v>
      </c>
      <c r="M21" s="26">
        <f t="shared" si="4"/>
        <v>5.854196157735086</v>
      </c>
      <c r="N21" s="21">
        <v>20</v>
      </c>
      <c r="O21" s="22" t="s">
        <v>384</v>
      </c>
      <c r="P21" s="22" t="s">
        <v>396</v>
      </c>
      <c r="Q21" s="26">
        <f t="shared" si="5"/>
        <v>3.3990694345025054</v>
      </c>
      <c r="R21" s="21">
        <v>8</v>
      </c>
      <c r="S21" s="22" t="s">
        <v>407</v>
      </c>
      <c r="T21" s="22" t="s">
        <v>416</v>
      </c>
      <c r="U21" s="35">
        <f t="shared" si="6"/>
        <v>3.679579413392363</v>
      </c>
    </row>
    <row r="22" spans="1:21" ht="14.25">
      <c r="A22" s="16" t="s">
        <v>46</v>
      </c>
      <c r="B22" s="31">
        <f t="shared" si="2"/>
        <v>134</v>
      </c>
      <c r="C22" s="31">
        <f t="shared" si="2"/>
        <v>30927</v>
      </c>
      <c r="D22" s="31">
        <f t="shared" si="2"/>
        <v>145689</v>
      </c>
      <c r="E22" s="26">
        <f t="shared" si="1"/>
        <v>4.710738189931128</v>
      </c>
      <c r="F22" s="21">
        <v>14</v>
      </c>
      <c r="G22" s="22" t="s">
        <v>309</v>
      </c>
      <c r="H22" s="22" t="s">
        <v>326</v>
      </c>
      <c r="I22" s="26">
        <f t="shared" si="3"/>
        <v>5.06516952884192</v>
      </c>
      <c r="J22" s="21">
        <v>119</v>
      </c>
      <c r="K22" s="22" t="s">
        <v>347</v>
      </c>
      <c r="L22" s="22" t="s">
        <v>370</v>
      </c>
      <c r="M22" s="26">
        <f t="shared" si="4"/>
        <v>4.713201603665521</v>
      </c>
      <c r="N22" s="21">
        <v>1</v>
      </c>
      <c r="O22" s="21">
        <v>720</v>
      </c>
      <c r="P22" s="22" t="s">
        <v>397</v>
      </c>
      <c r="Q22" s="26">
        <f t="shared" si="5"/>
        <v>3.4972222222222222</v>
      </c>
      <c r="R22" s="22" t="s">
        <v>77</v>
      </c>
      <c r="S22" s="22" t="s">
        <v>271</v>
      </c>
      <c r="T22" s="22" t="s">
        <v>272</v>
      </c>
      <c r="U22" s="35" t="e">
        <f t="shared" si="6"/>
        <v>#DIV/0!</v>
      </c>
    </row>
    <row r="23" spans="1:21" ht="14.25">
      <c r="A23" s="16" t="s">
        <v>47</v>
      </c>
      <c r="B23" s="31">
        <f t="shared" si="2"/>
        <v>17</v>
      </c>
      <c r="C23" s="31">
        <f t="shared" si="2"/>
        <v>5776</v>
      </c>
      <c r="D23" s="31">
        <f t="shared" si="2"/>
        <v>29151</v>
      </c>
      <c r="E23" s="26">
        <f t="shared" si="1"/>
        <v>5.046918282548477</v>
      </c>
      <c r="F23" s="22" t="s">
        <v>77</v>
      </c>
      <c r="G23" s="22" t="s">
        <v>271</v>
      </c>
      <c r="H23" s="22" t="s">
        <v>272</v>
      </c>
      <c r="I23" s="26" t="e">
        <f t="shared" si="3"/>
        <v>#DIV/0!</v>
      </c>
      <c r="J23" s="21">
        <v>16</v>
      </c>
      <c r="K23" s="22" t="s">
        <v>348</v>
      </c>
      <c r="L23" s="22" t="s">
        <v>371</v>
      </c>
      <c r="M23" s="26">
        <f t="shared" si="4"/>
        <v>5.07957984689336</v>
      </c>
      <c r="N23" s="22" t="s">
        <v>156</v>
      </c>
      <c r="O23" s="22" t="s">
        <v>77</v>
      </c>
      <c r="P23" s="22" t="s">
        <v>77</v>
      </c>
      <c r="Q23" s="26" t="e">
        <f t="shared" si="5"/>
        <v>#DIV/0!</v>
      </c>
      <c r="R23" s="21">
        <v>1</v>
      </c>
      <c r="S23" s="21">
        <v>159</v>
      </c>
      <c r="T23" s="21">
        <v>619</v>
      </c>
      <c r="U23" s="35">
        <f t="shared" si="6"/>
        <v>3.893081761006289</v>
      </c>
    </row>
    <row r="24" spans="1:21" ht="14.25">
      <c r="A24" s="16" t="s">
        <v>48</v>
      </c>
      <c r="B24" s="31">
        <f t="shared" si="2"/>
        <v>6</v>
      </c>
      <c r="C24" s="31">
        <f t="shared" si="2"/>
        <v>7274</v>
      </c>
      <c r="D24" s="31">
        <f t="shared" si="2"/>
        <v>35975</v>
      </c>
      <c r="E24" s="26">
        <f t="shared" si="1"/>
        <v>4.9456970030244705</v>
      </c>
      <c r="F24" s="22" t="s">
        <v>77</v>
      </c>
      <c r="G24" s="22" t="s">
        <v>271</v>
      </c>
      <c r="H24" s="22" t="s">
        <v>271</v>
      </c>
      <c r="I24" s="26" t="e">
        <f t="shared" si="3"/>
        <v>#DIV/0!</v>
      </c>
      <c r="J24" s="21">
        <v>5</v>
      </c>
      <c r="K24" s="22" t="s">
        <v>349</v>
      </c>
      <c r="L24" s="22" t="s">
        <v>372</v>
      </c>
      <c r="M24" s="26">
        <f t="shared" si="4"/>
        <v>5.016584943755408</v>
      </c>
      <c r="N24" s="21">
        <v>1</v>
      </c>
      <c r="O24" s="21">
        <v>340</v>
      </c>
      <c r="P24" s="22" t="s">
        <v>398</v>
      </c>
      <c r="Q24" s="26">
        <f t="shared" si="5"/>
        <v>3.5</v>
      </c>
      <c r="R24" s="22" t="s">
        <v>77</v>
      </c>
      <c r="S24" s="22" t="s">
        <v>271</v>
      </c>
      <c r="T24" s="22" t="s">
        <v>272</v>
      </c>
      <c r="U24" s="35" t="e">
        <f t="shared" si="6"/>
        <v>#DIV/0!</v>
      </c>
    </row>
    <row r="25" spans="1:21" ht="14.25">
      <c r="A25" s="16" t="s">
        <v>49</v>
      </c>
      <c r="B25" s="31">
        <f t="shared" si="2"/>
        <v>28</v>
      </c>
      <c r="C25" s="31">
        <f t="shared" si="2"/>
        <v>22244</v>
      </c>
      <c r="D25" s="31">
        <f t="shared" si="2"/>
        <v>117252</v>
      </c>
      <c r="E25" s="26">
        <f t="shared" si="1"/>
        <v>5.271174249235749</v>
      </c>
      <c r="F25" s="21">
        <v>5</v>
      </c>
      <c r="G25" s="22" t="s">
        <v>286</v>
      </c>
      <c r="H25" s="22" t="s">
        <v>327</v>
      </c>
      <c r="I25" s="26">
        <f t="shared" si="3"/>
        <v>5.011027278003482</v>
      </c>
      <c r="J25" s="21">
        <v>23</v>
      </c>
      <c r="K25" s="22" t="s">
        <v>350</v>
      </c>
      <c r="L25" s="22" t="s">
        <v>373</v>
      </c>
      <c r="M25" s="26">
        <f t="shared" si="4"/>
        <v>5.293016909507334</v>
      </c>
      <c r="N25" s="22" t="s">
        <v>156</v>
      </c>
      <c r="O25" s="22" t="s">
        <v>77</v>
      </c>
      <c r="P25" s="22" t="s">
        <v>77</v>
      </c>
      <c r="Q25" s="26" t="e">
        <f t="shared" si="5"/>
        <v>#DIV/0!</v>
      </c>
      <c r="R25" s="22" t="s">
        <v>77</v>
      </c>
      <c r="S25" s="22" t="s">
        <v>271</v>
      </c>
      <c r="T25" s="22" t="s">
        <v>272</v>
      </c>
      <c r="U25" s="35" t="e">
        <f t="shared" si="6"/>
        <v>#DIV/0!</v>
      </c>
    </row>
    <row r="26" spans="1:21" ht="14.25">
      <c r="A26" s="16" t="s">
        <v>50</v>
      </c>
      <c r="B26" s="31">
        <f t="shared" si="2"/>
        <v>108</v>
      </c>
      <c r="C26" s="31">
        <f t="shared" si="2"/>
        <v>115434</v>
      </c>
      <c r="D26" s="31">
        <f t="shared" si="2"/>
        <v>719295</v>
      </c>
      <c r="E26" s="26">
        <f t="shared" si="1"/>
        <v>6.231223036540361</v>
      </c>
      <c r="F26" s="21">
        <v>7</v>
      </c>
      <c r="G26" s="22" t="s">
        <v>310</v>
      </c>
      <c r="H26" s="22" t="s">
        <v>328</v>
      </c>
      <c r="I26" s="26">
        <f t="shared" si="3"/>
        <v>5.7445778703590245</v>
      </c>
      <c r="J26" s="21">
        <v>93</v>
      </c>
      <c r="K26" s="22" t="s">
        <v>351</v>
      </c>
      <c r="L26" s="22" t="s">
        <v>374</v>
      </c>
      <c r="M26" s="26">
        <f t="shared" si="4"/>
        <v>6.322927602461969</v>
      </c>
      <c r="N26" s="21">
        <v>8</v>
      </c>
      <c r="O26" s="22" t="s">
        <v>385</v>
      </c>
      <c r="P26" s="22" t="s">
        <v>399</v>
      </c>
      <c r="Q26" s="26">
        <f t="shared" si="5"/>
        <v>5.736438075742067</v>
      </c>
      <c r="R26" s="22" t="s">
        <v>77</v>
      </c>
      <c r="S26" s="22" t="s">
        <v>271</v>
      </c>
      <c r="T26" s="22" t="s">
        <v>272</v>
      </c>
      <c r="U26" s="35" t="e">
        <f t="shared" si="6"/>
        <v>#DIV/0!</v>
      </c>
    </row>
    <row r="27" spans="1:21" ht="14.25">
      <c r="A27" s="16" t="s">
        <v>51</v>
      </c>
      <c r="B27" s="31">
        <f t="shared" si="2"/>
        <v>60</v>
      </c>
      <c r="C27" s="31">
        <f t="shared" si="2"/>
        <v>28503</v>
      </c>
      <c r="D27" s="31">
        <f t="shared" si="2"/>
        <v>151739</v>
      </c>
      <c r="E27" s="26">
        <f t="shared" si="1"/>
        <v>5.323615058064063</v>
      </c>
      <c r="F27" s="21">
        <v>1</v>
      </c>
      <c r="G27" s="21">
        <v>914</v>
      </c>
      <c r="H27" s="22" t="s">
        <v>329</v>
      </c>
      <c r="I27" s="26">
        <f t="shared" si="3"/>
        <v>5.00765864332604</v>
      </c>
      <c r="J27" s="21">
        <v>59</v>
      </c>
      <c r="K27" s="22" t="s">
        <v>352</v>
      </c>
      <c r="L27" s="22" t="s">
        <v>375</v>
      </c>
      <c r="M27" s="26">
        <f t="shared" si="4"/>
        <v>5.334082424154555</v>
      </c>
      <c r="N27" s="22" t="s">
        <v>156</v>
      </c>
      <c r="O27" s="22" t="s">
        <v>77</v>
      </c>
      <c r="P27" s="22" t="s">
        <v>77</v>
      </c>
      <c r="Q27" s="26" t="e">
        <f t="shared" si="5"/>
        <v>#DIV/0!</v>
      </c>
      <c r="R27" s="22" t="s">
        <v>403</v>
      </c>
      <c r="S27" s="22" t="s">
        <v>271</v>
      </c>
      <c r="T27" s="22" t="s">
        <v>272</v>
      </c>
      <c r="U27" s="35" t="e">
        <f t="shared" si="6"/>
        <v>#DIV/0!</v>
      </c>
    </row>
    <row r="28" spans="1:21" ht="14.25">
      <c r="A28" s="16" t="s">
        <v>52</v>
      </c>
      <c r="B28" s="31">
        <f t="shared" si="2"/>
        <v>243</v>
      </c>
      <c r="C28" s="31">
        <f t="shared" si="2"/>
        <v>116776</v>
      </c>
      <c r="D28" s="31">
        <f t="shared" si="2"/>
        <v>584169</v>
      </c>
      <c r="E28" s="26">
        <f t="shared" si="1"/>
        <v>5.002474823593889</v>
      </c>
      <c r="F28" s="21">
        <v>1</v>
      </c>
      <c r="G28" s="22" t="s">
        <v>311</v>
      </c>
      <c r="H28" s="22" t="s">
        <v>330</v>
      </c>
      <c r="I28" s="26">
        <f t="shared" si="3"/>
        <v>5.290939718445434</v>
      </c>
      <c r="J28" s="21">
        <v>226</v>
      </c>
      <c r="K28" s="22" t="s">
        <v>353</v>
      </c>
      <c r="L28" s="22" t="s">
        <v>376</v>
      </c>
      <c r="M28" s="26">
        <f t="shared" si="4"/>
        <v>4.976752661859266</v>
      </c>
      <c r="N28" s="21">
        <v>16</v>
      </c>
      <c r="O28" s="22" t="s">
        <v>386</v>
      </c>
      <c r="P28" s="22" t="s">
        <v>400</v>
      </c>
      <c r="Q28" s="26">
        <f t="shared" si="5"/>
        <v>4.989158949397895</v>
      </c>
      <c r="R28" s="22" t="s">
        <v>272</v>
      </c>
      <c r="S28" s="22" t="s">
        <v>271</v>
      </c>
      <c r="T28" s="22" t="s">
        <v>272</v>
      </c>
      <c r="U28" s="35" t="e">
        <f t="shared" si="6"/>
        <v>#DIV/0!</v>
      </c>
    </row>
    <row r="29" spans="1:21" ht="14.25">
      <c r="A29" s="16" t="s">
        <v>53</v>
      </c>
      <c r="B29" s="31">
        <f t="shared" si="2"/>
        <v>26</v>
      </c>
      <c r="C29" s="31">
        <f t="shared" si="2"/>
        <v>80504</v>
      </c>
      <c r="D29" s="31">
        <f t="shared" si="2"/>
        <v>877611</v>
      </c>
      <c r="E29" s="26">
        <f t="shared" si="1"/>
        <v>10.901458312630428</v>
      </c>
      <c r="F29" s="24">
        <v>3</v>
      </c>
      <c r="G29" s="23" t="s">
        <v>312</v>
      </c>
      <c r="H29" s="23" t="s">
        <v>331</v>
      </c>
      <c r="I29" s="26">
        <f t="shared" si="3"/>
        <v>17.833876929767342</v>
      </c>
      <c r="J29" s="24">
        <v>23</v>
      </c>
      <c r="K29" s="23" t="s">
        <v>354</v>
      </c>
      <c r="L29" s="23" t="s">
        <v>377</v>
      </c>
      <c r="M29" s="26">
        <f t="shared" si="4"/>
        <v>10.481430735788157</v>
      </c>
      <c r="N29" s="23" t="s">
        <v>156</v>
      </c>
      <c r="O29" s="23" t="s">
        <v>156</v>
      </c>
      <c r="P29" s="23" t="s">
        <v>402</v>
      </c>
      <c r="Q29" s="26" t="e">
        <f t="shared" si="5"/>
        <v>#DIV/0!</v>
      </c>
      <c r="R29" s="23" t="s">
        <v>404</v>
      </c>
      <c r="S29" s="23" t="s">
        <v>77</v>
      </c>
      <c r="T29" s="23" t="s">
        <v>272</v>
      </c>
      <c r="U29" s="35" t="e">
        <f t="shared" si="6"/>
        <v>#DIV/0!</v>
      </c>
    </row>
    <row r="30" spans="1:21" ht="14.25">
      <c r="A30" s="16" t="s">
        <v>54</v>
      </c>
      <c r="B30" s="31">
        <f t="shared" si="2"/>
        <v>230</v>
      </c>
      <c r="C30" s="31">
        <f t="shared" si="2"/>
        <v>116928</v>
      </c>
      <c r="D30" s="31">
        <f t="shared" si="2"/>
        <v>706573</v>
      </c>
      <c r="E30" s="26">
        <f t="shared" si="1"/>
        <v>6.0428041187739465</v>
      </c>
      <c r="F30" s="24">
        <v>9</v>
      </c>
      <c r="G30" s="23" t="s">
        <v>313</v>
      </c>
      <c r="H30" s="23" t="s">
        <v>332</v>
      </c>
      <c r="I30" s="26">
        <f t="shared" si="3"/>
        <v>8.18389199255121</v>
      </c>
      <c r="J30" s="24">
        <v>219</v>
      </c>
      <c r="K30" s="23" t="s">
        <v>355</v>
      </c>
      <c r="L30" s="23" t="s">
        <v>378</v>
      </c>
      <c r="M30" s="26">
        <f t="shared" si="4"/>
        <v>5.506637263804212</v>
      </c>
      <c r="N30" s="24">
        <v>2</v>
      </c>
      <c r="O30" s="24">
        <v>792</v>
      </c>
      <c r="P30" s="23" t="s">
        <v>401</v>
      </c>
      <c r="Q30" s="26">
        <f t="shared" si="5"/>
        <v>4.792929292929293</v>
      </c>
      <c r="R30" s="23" t="s">
        <v>77</v>
      </c>
      <c r="S30" s="23" t="s">
        <v>77</v>
      </c>
      <c r="T30" s="23" t="s">
        <v>272</v>
      </c>
      <c r="U30" s="35" t="e">
        <f t="shared" si="6"/>
        <v>#DIV/0!</v>
      </c>
    </row>
    <row r="31" spans="2:21" ht="14.25">
      <c r="B31" s="38"/>
      <c r="C31" s="38"/>
      <c r="D31" s="38"/>
      <c r="E31" s="38"/>
      <c r="F31" s="18"/>
      <c r="G31" s="18"/>
      <c r="H31" s="18"/>
      <c r="I31" s="18"/>
      <c r="J31" s="18"/>
      <c r="K31" s="18"/>
      <c r="L31" s="18"/>
      <c r="M31" s="18"/>
      <c r="N31" s="18"/>
      <c r="O31" s="37"/>
      <c r="P31" s="37"/>
      <c r="Q31" s="18"/>
      <c r="R31" s="18"/>
      <c r="S31" s="18"/>
      <c r="T31" s="18"/>
      <c r="U31" s="18"/>
    </row>
    <row r="33" spans="2:2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19" ht="14.25">
      <c r="A59" s="2"/>
      <c r="C59" s="3"/>
      <c r="E59" s="2"/>
      <c r="G59" s="2"/>
      <c r="I59" s="2"/>
      <c r="K59" s="2"/>
      <c r="M59" s="2"/>
      <c r="O59" s="2"/>
      <c r="Q59" s="2"/>
      <c r="S59" s="2"/>
    </row>
    <row r="60" spans="5:19" ht="14.25">
      <c r="E60" s="2"/>
      <c r="G60" s="2"/>
      <c r="I60" s="2"/>
      <c r="K60" s="2"/>
      <c r="M60" s="2"/>
      <c r="O60" s="2"/>
      <c r="Q60" s="2"/>
      <c r="S60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</sheetData>
  <mergeCells count="6">
    <mergeCell ref="A3:C3"/>
    <mergeCell ref="S3:T3"/>
    <mergeCell ref="A4:A5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1">
      <selection activeCell="H29" sqref="H29"/>
    </sheetView>
  </sheetViews>
  <sheetFormatPr defaultColWidth="9.00390625" defaultRowHeight="16.5"/>
  <cols>
    <col min="1" max="1" width="7.125" style="10" bestFit="1" customWidth="1"/>
    <col min="2" max="2" width="5.375" style="10" customWidth="1"/>
    <col min="3" max="3" width="8.25390625" style="10" customWidth="1"/>
    <col min="4" max="4" width="8.875" style="10" customWidth="1"/>
    <col min="5" max="5" width="6.50390625" style="10" customWidth="1"/>
    <col min="6" max="6" width="4.75390625" style="10" customWidth="1"/>
    <col min="7" max="7" width="8.125" style="10" customWidth="1"/>
    <col min="8" max="8" width="9.625" style="10" bestFit="1" customWidth="1"/>
    <col min="9" max="9" width="6.875" style="10" customWidth="1"/>
    <col min="10" max="10" width="5.375" style="10" customWidth="1"/>
    <col min="11" max="11" width="7.875" style="10" customWidth="1"/>
    <col min="12" max="12" width="9.625" style="10" bestFit="1" customWidth="1"/>
    <col min="13" max="13" width="6.625" style="10" customWidth="1"/>
    <col min="14" max="14" width="5.25390625" style="10" customWidth="1"/>
    <col min="15" max="15" width="8.00390625" style="10" customWidth="1"/>
    <col min="16" max="16" width="8.125" style="10" customWidth="1"/>
    <col min="17" max="17" width="6.125" style="10" customWidth="1"/>
    <col min="18" max="18" width="5.00390625" style="10" customWidth="1"/>
    <col min="19" max="19" width="8.75390625" style="10" customWidth="1"/>
    <col min="20" max="20" width="8.25390625" style="10" customWidth="1"/>
    <col min="21" max="21" width="6.50390625" style="10" customWidth="1"/>
    <col min="22" max="16384" width="9.00390625" style="10" customWidth="1"/>
  </cols>
  <sheetData>
    <row r="1" spans="1:21" ht="18.75" customHeight="1">
      <c r="A1" s="114" t="s">
        <v>455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39"/>
      <c r="P1" s="39"/>
      <c r="Q1" s="39"/>
      <c r="R1" s="39"/>
      <c r="S1" s="39"/>
      <c r="T1" s="39"/>
      <c r="U1" s="39"/>
    </row>
    <row r="2" spans="1:21" s="13" customFormat="1" ht="17.25" customHeight="1" thickBot="1">
      <c r="A2" s="116" t="s">
        <v>417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40"/>
      <c r="Q2" s="40"/>
      <c r="R2" s="112" t="s">
        <v>418</v>
      </c>
      <c r="S2" s="113"/>
      <c r="T2" s="113"/>
      <c r="U2" s="113"/>
    </row>
    <row r="3" spans="1:21" s="12" customFormat="1" ht="16.5" customHeight="1">
      <c r="A3" s="118" t="s">
        <v>419</v>
      </c>
      <c r="B3" s="56" t="s">
        <v>420</v>
      </c>
      <c r="C3" s="56"/>
      <c r="D3" s="56"/>
      <c r="E3" s="56"/>
      <c r="F3" s="56" t="s">
        <v>421</v>
      </c>
      <c r="G3" s="56"/>
      <c r="H3" s="56"/>
      <c r="I3" s="56"/>
      <c r="J3" s="56" t="s">
        <v>422</v>
      </c>
      <c r="K3" s="56"/>
      <c r="L3" s="56"/>
      <c r="M3" s="56"/>
      <c r="N3" s="56" t="s">
        <v>423</v>
      </c>
      <c r="O3" s="56"/>
      <c r="P3" s="56"/>
      <c r="Q3" s="56"/>
      <c r="R3" s="56" t="s">
        <v>424</v>
      </c>
      <c r="S3" s="56"/>
      <c r="T3" s="56"/>
      <c r="U3" s="57"/>
    </row>
    <row r="4" spans="1:21" s="11" customFormat="1" ht="28.5">
      <c r="A4" s="119"/>
      <c r="B4" s="41" t="s">
        <v>425</v>
      </c>
      <c r="C4" s="41" t="s">
        <v>426</v>
      </c>
      <c r="D4" s="41" t="s">
        <v>427</v>
      </c>
      <c r="E4" s="41" t="s">
        <v>428</v>
      </c>
      <c r="F4" s="41" t="s">
        <v>425</v>
      </c>
      <c r="G4" s="41" t="s">
        <v>429</v>
      </c>
      <c r="H4" s="41" t="s">
        <v>427</v>
      </c>
      <c r="I4" s="41" t="s">
        <v>428</v>
      </c>
      <c r="J4" s="41" t="s">
        <v>425</v>
      </c>
      <c r="K4" s="41" t="s">
        <v>429</v>
      </c>
      <c r="L4" s="41" t="s">
        <v>427</v>
      </c>
      <c r="M4" s="41" t="s">
        <v>428</v>
      </c>
      <c r="N4" s="41" t="s">
        <v>425</v>
      </c>
      <c r="O4" s="41" t="s">
        <v>429</v>
      </c>
      <c r="P4" s="41" t="s">
        <v>427</v>
      </c>
      <c r="Q4" s="41" t="s">
        <v>428</v>
      </c>
      <c r="R4" s="41" t="s">
        <v>425</v>
      </c>
      <c r="S4" s="41" t="s">
        <v>426</v>
      </c>
      <c r="T4" s="41" t="s">
        <v>427</v>
      </c>
      <c r="U4" s="42" t="s">
        <v>428</v>
      </c>
    </row>
    <row r="5" spans="1:21" ht="16.5" customHeight="1">
      <c r="A5" s="43" t="s">
        <v>430</v>
      </c>
      <c r="B5" s="44">
        <f aca="true" t="shared" si="0" ref="B5:D6">SUM(F5,J5,N5,R5)</f>
        <v>8046</v>
      </c>
      <c r="C5" s="44">
        <f t="shared" si="0"/>
        <v>6506878</v>
      </c>
      <c r="D5" s="44">
        <f t="shared" si="0"/>
        <v>40110691</v>
      </c>
      <c r="E5" s="45">
        <f aca="true" t="shared" si="1" ref="E5:E29">SUM(D5)/C5</f>
        <v>6.16435270493776</v>
      </c>
      <c r="F5" s="44">
        <f>SUM('表三-1月'!F6,'表三-2月'!F6,'表三-3月'!F6)</f>
        <v>592</v>
      </c>
      <c r="G5" s="44">
        <f>SUM('表三-1月'!G6,'表三-2月'!G6,'表三-3月'!G6)</f>
        <v>865778</v>
      </c>
      <c r="H5" s="44">
        <f>SUM('表三-1月'!H6,'表三-2月'!H6,'表三-3月'!H6)</f>
        <v>5839309</v>
      </c>
      <c r="I5" s="45">
        <f>SUM(H5)/G5</f>
        <v>6.744580019358311</v>
      </c>
      <c r="J5" s="44">
        <f>SUM('表三-1月'!J6,'表三-2月'!J6,'表三-3月'!J6)</f>
        <v>7041</v>
      </c>
      <c r="K5" s="44">
        <f>SUM('表三-1月'!K6,'表三-2月'!K6,'表三-3月'!K6)</f>
        <v>5448670</v>
      </c>
      <c r="L5" s="44">
        <f>SUM('表三-1月'!L6,'表三-2月'!L6,'表三-3月'!L6)</f>
        <v>33401611</v>
      </c>
      <c r="M5" s="45">
        <f>SUM(L5)/K5</f>
        <v>6.13023196486482</v>
      </c>
      <c r="N5" s="44">
        <f>SUM('表三-1月'!N6,'表三-2月'!N6,'表三-3月'!N6)</f>
        <v>285</v>
      </c>
      <c r="O5" s="44">
        <f>SUM('表三-1月'!O6,'表三-2月'!O6,'表三-3月'!O6)</f>
        <v>170160</v>
      </c>
      <c r="P5" s="44">
        <f>SUM('表三-1月'!P6,'表三-2月'!P6,'表三-3月'!P6)</f>
        <v>780005</v>
      </c>
      <c r="Q5" s="45">
        <f>SUM(P5)/O5</f>
        <v>4.583950399623883</v>
      </c>
      <c r="R5" s="44">
        <f>SUM('表三-1月'!R6,'表三-2月'!R6,'表三-3月'!R6)</f>
        <v>128</v>
      </c>
      <c r="S5" s="44">
        <f>SUM('表三-1月'!S6,'表三-2月'!S6,'表三-3月'!S6)</f>
        <v>22270</v>
      </c>
      <c r="T5" s="44">
        <f>SUM('表三-1月'!T6,'表三-2月'!T6,'表三-3月'!T6)</f>
        <v>89766</v>
      </c>
      <c r="U5" s="46">
        <f>SUM(T5)/S5</f>
        <v>4.030803771890436</v>
      </c>
    </row>
    <row r="6" spans="1:21" ht="16.5" customHeight="1">
      <c r="A6" s="43" t="s">
        <v>431</v>
      </c>
      <c r="B6" s="44">
        <f t="shared" si="0"/>
        <v>7161</v>
      </c>
      <c r="C6" s="44">
        <f t="shared" si="0"/>
        <v>5854695</v>
      </c>
      <c r="D6" s="44">
        <f t="shared" si="0"/>
        <v>35218532</v>
      </c>
      <c r="E6" s="45">
        <f t="shared" si="1"/>
        <v>6.015434108864766</v>
      </c>
      <c r="F6" s="44">
        <f>SUM('表三-1月'!F7,'表三-2月'!F7,'表三-3月'!F7)</f>
        <v>551</v>
      </c>
      <c r="G6" s="44">
        <f>SUM('表三-1月'!G7,'表三-2月'!G7,'表三-3月'!G7)</f>
        <v>752347</v>
      </c>
      <c r="H6" s="44">
        <f>SUM('表三-1月'!H7,'表三-2月'!H7,'表三-3月'!H7)</f>
        <v>4968636</v>
      </c>
      <c r="I6" s="45">
        <f aca="true" t="shared" si="2" ref="I6:I27">SUM(H6)/G6</f>
        <v>6.604181315270746</v>
      </c>
      <c r="J6" s="44">
        <f>SUM('表三-1月'!J7,'表三-2月'!J7,'表三-3月'!J7)</f>
        <v>6202</v>
      </c>
      <c r="K6" s="44">
        <f>SUM('表三-1月'!K7,'表三-2月'!K7,'表三-3月'!K7)</f>
        <v>4911418</v>
      </c>
      <c r="L6" s="44">
        <f>SUM('表三-1月'!L7,'表三-2月'!L7,'表三-3月'!L7)</f>
        <v>29394326</v>
      </c>
      <c r="M6" s="45">
        <f aca="true" t="shared" si="3" ref="M6:M29">SUM(L6)/K6</f>
        <v>5.9848960117017125</v>
      </c>
      <c r="N6" s="44">
        <f>SUM('表三-1月'!N7,'表三-2月'!N7,'表三-3月'!N7)</f>
        <v>280</v>
      </c>
      <c r="O6" s="44">
        <f>SUM('表三-1月'!O7,'表三-2月'!O7,'表三-3月'!O7)</f>
        <v>168660</v>
      </c>
      <c r="P6" s="44">
        <f>SUM('表三-1月'!P7,'表三-2月'!P7,'表三-3月'!P7)</f>
        <v>765804</v>
      </c>
      <c r="Q6" s="45">
        <f aca="true" t="shared" si="4" ref="Q6:Q27">SUM(P6)/O6</f>
        <v>4.540519388118107</v>
      </c>
      <c r="R6" s="44">
        <f>SUM('表三-1月'!R7,'表三-2月'!R7,'表三-3月'!R7)</f>
        <v>128</v>
      </c>
      <c r="S6" s="44">
        <f>SUM('表三-1月'!S7,'表三-2月'!S7,'表三-3月'!S7)</f>
        <v>22270</v>
      </c>
      <c r="T6" s="44">
        <f>SUM('表三-1月'!T7,'表三-2月'!T7,'表三-3月'!T7)</f>
        <v>89766</v>
      </c>
      <c r="U6" s="46">
        <f aca="true" t="shared" si="5" ref="U6:U22">SUM(T6)/S6</f>
        <v>4.030803771890436</v>
      </c>
    </row>
    <row r="7" spans="1:21" ht="16.5" customHeight="1">
      <c r="A7" s="47" t="s">
        <v>432</v>
      </c>
      <c r="B7" s="44">
        <f>F7+J7+N7+R7</f>
        <v>101</v>
      </c>
      <c r="C7" s="44">
        <f>G7+K7+O7+S7</f>
        <v>600150</v>
      </c>
      <c r="D7" s="44">
        <f>H7+L7+P7+T7</f>
        <v>4843577</v>
      </c>
      <c r="E7" s="45">
        <f t="shared" si="1"/>
        <v>8.070610680663167</v>
      </c>
      <c r="F7" s="44">
        <f>SUM('表三-1月'!F8,'表三-2月'!F8,'表三-3月'!F8)</f>
        <v>15</v>
      </c>
      <c r="G7" s="44">
        <f>'表三-1月'!G8+'表三-2月'!G8+'表三-3月'!G8</f>
        <v>201514</v>
      </c>
      <c r="H7" s="44">
        <f>'表三-1月'!H8+'表三-2月'!H8+'表三-3月'!H8</f>
        <v>1937125</v>
      </c>
      <c r="I7" s="45">
        <f t="shared" si="2"/>
        <v>9.6128556824836</v>
      </c>
      <c r="J7" s="44">
        <f>SUM('表三-1月'!J8,'表三-2月'!J8,'表三-3月'!J8)</f>
        <v>78</v>
      </c>
      <c r="K7" s="44">
        <f>'表三-1月'!K8+'表三-2月'!K8+'表三-3月'!K8</f>
        <v>391375</v>
      </c>
      <c r="L7" s="44">
        <f>'表三-1月'!L8+'表三-2月'!L8+'表三-3月'!L8</f>
        <v>2866627</v>
      </c>
      <c r="M7" s="45">
        <f t="shared" si="3"/>
        <v>7.324502076014053</v>
      </c>
      <c r="N7" s="44">
        <f>SUM('表三-1月'!N8,'表三-2月'!N8,'表三-3月'!N8)</f>
        <v>8</v>
      </c>
      <c r="O7" s="44">
        <f>'表三-1月'!O8+'表三-2月'!O8+'表三-3月'!O8</f>
        <v>7261</v>
      </c>
      <c r="P7" s="44">
        <f>'表三-1月'!P8+'表三-2月'!P8+'表三-3月'!P8</f>
        <v>39825</v>
      </c>
      <c r="Q7" s="45">
        <f t="shared" si="4"/>
        <v>5.484781710508194</v>
      </c>
      <c r="R7" s="44">
        <f>SUM('表三-1月'!R8,'表三-2月'!R8,'表三-3月'!R8)</f>
        <v>0</v>
      </c>
      <c r="S7" s="44">
        <f>'表三-1月'!S8+'表三-2月'!S8+'表三-3月'!S8</f>
        <v>0</v>
      </c>
      <c r="T7" s="44">
        <f>'表三-1月'!T8+'表三-2月'!T8+'表三-3月'!T8</f>
        <v>0</v>
      </c>
      <c r="U7" s="46">
        <v>0</v>
      </c>
    </row>
    <row r="8" spans="1:21" ht="16.5" customHeight="1">
      <c r="A8" s="47" t="s">
        <v>433</v>
      </c>
      <c r="B8" s="44">
        <f aca="true" t="shared" si="6" ref="B8:D29">F8+J8+N8+R8</f>
        <v>338</v>
      </c>
      <c r="C8" s="44">
        <f t="shared" si="6"/>
        <v>176027</v>
      </c>
      <c r="D8" s="44">
        <f t="shared" si="6"/>
        <v>981840</v>
      </c>
      <c r="E8" s="45">
        <f t="shared" si="1"/>
        <v>5.577780681372744</v>
      </c>
      <c r="F8" s="44">
        <f>SUM('表三-1月'!F9,'表三-2月'!F9,'表三-3月'!F9)</f>
        <v>2</v>
      </c>
      <c r="G8" s="44">
        <f>'表三-1月'!G9+'表三-2月'!G9+'表三-3月'!G9</f>
        <v>30324</v>
      </c>
      <c r="H8" s="44">
        <f>'表三-1月'!H9+'表三-2月'!H9+'表三-3月'!H9</f>
        <v>190821</v>
      </c>
      <c r="I8" s="45">
        <f t="shared" si="2"/>
        <v>6.292738425009893</v>
      </c>
      <c r="J8" s="44">
        <f>SUM('表三-1月'!J9,'表三-2月'!J9,'表三-3月'!J9)</f>
        <v>322</v>
      </c>
      <c r="K8" s="44">
        <f>'表三-1月'!K9+'表三-2月'!K9+'表三-3月'!K9</f>
        <v>134790</v>
      </c>
      <c r="L8" s="44">
        <f>'表三-1月'!L9+'表三-2月'!L9+'表三-3月'!L9</f>
        <v>735692</v>
      </c>
      <c r="M8" s="45">
        <f t="shared" si="3"/>
        <v>5.4580606869945845</v>
      </c>
      <c r="N8" s="44">
        <f>SUM('表三-1月'!N9,'表三-2月'!N9,'表三-3月'!N9)</f>
        <v>13</v>
      </c>
      <c r="O8" s="44">
        <f>'表三-1月'!O9+'表三-2月'!O9+'表三-3月'!O9</f>
        <v>10429</v>
      </c>
      <c r="P8" s="44">
        <f>'表三-1月'!P9+'表三-2月'!P9+'表三-3月'!P9</f>
        <v>53193</v>
      </c>
      <c r="Q8" s="45">
        <f t="shared" si="4"/>
        <v>5.100489020999137</v>
      </c>
      <c r="R8" s="44">
        <f>SUM('表三-1月'!R9,'表三-2月'!R9,'表三-3月'!R9)</f>
        <v>1</v>
      </c>
      <c r="S8" s="44">
        <f>'表三-1月'!S9+'表三-2月'!S9+'表三-3月'!S9</f>
        <v>484</v>
      </c>
      <c r="T8" s="44">
        <f>'表三-1月'!T9+'表三-2月'!T9+'表三-3月'!T9</f>
        <v>2134</v>
      </c>
      <c r="U8" s="46">
        <f t="shared" si="5"/>
        <v>4.409090909090909</v>
      </c>
    </row>
    <row r="9" spans="1:21" ht="16.5" customHeight="1">
      <c r="A9" s="47" t="s">
        <v>434</v>
      </c>
      <c r="B9" s="44">
        <f t="shared" si="6"/>
        <v>402</v>
      </c>
      <c r="C9" s="44">
        <f t="shared" si="6"/>
        <v>1417908</v>
      </c>
      <c r="D9" s="44">
        <f t="shared" si="6"/>
        <v>9340436</v>
      </c>
      <c r="E9" s="45">
        <f t="shared" si="1"/>
        <v>6.587476761538831</v>
      </c>
      <c r="F9" s="44">
        <f>SUM('表三-1月'!F10,'表三-2月'!F10,'表三-3月'!F10)</f>
        <v>54</v>
      </c>
      <c r="G9" s="44">
        <f>'表三-1月'!G10+'表三-2月'!G10+'表三-3月'!G10</f>
        <v>105203</v>
      </c>
      <c r="H9" s="44">
        <f>'表三-1月'!H10+'表三-2月'!H10+'表三-3月'!H10</f>
        <v>579779</v>
      </c>
      <c r="I9" s="45">
        <f t="shared" si="2"/>
        <v>5.511050065112212</v>
      </c>
      <c r="J9" s="44">
        <f>SUM('表三-1月'!J10,'表三-2月'!J10,'表三-3月'!J10)</f>
        <v>341</v>
      </c>
      <c r="K9" s="44">
        <f>'表三-1月'!K10+'表三-2月'!K10+'表三-3月'!K10</f>
        <v>1308293</v>
      </c>
      <c r="L9" s="44">
        <f>'表三-1月'!L10+'表三-2月'!L10+'表三-3月'!L10</f>
        <v>8739197</v>
      </c>
      <c r="M9" s="45">
        <f t="shared" si="3"/>
        <v>6.679846945600106</v>
      </c>
      <c r="N9" s="44">
        <f>SUM('表三-1月'!N10,'表三-2月'!N10,'表三-3月'!N10)</f>
        <v>4</v>
      </c>
      <c r="O9" s="44">
        <f>'表三-1月'!O10+'表三-2月'!O10+'表三-3月'!O10</f>
        <v>3972</v>
      </c>
      <c r="P9" s="44">
        <f>'表三-1月'!P10+'表三-2月'!P10+'表三-3月'!P10</f>
        <v>19727</v>
      </c>
      <c r="Q9" s="45">
        <f t="shared" si="4"/>
        <v>4.966515609264854</v>
      </c>
      <c r="R9" s="44">
        <f>SUM('表三-1月'!R10,'表三-2月'!R10,'表三-3月'!R10)</f>
        <v>3</v>
      </c>
      <c r="S9" s="44">
        <f>'表三-1月'!S10+'表三-2月'!S10+'表三-3月'!S10</f>
        <v>440</v>
      </c>
      <c r="T9" s="44">
        <f>'表三-1月'!T10+'表三-2月'!T10+'表三-3月'!T10</f>
        <v>1733</v>
      </c>
      <c r="U9" s="46">
        <f t="shared" si="5"/>
        <v>3.9386363636363635</v>
      </c>
    </row>
    <row r="10" spans="1:21" ht="16.5" customHeight="1">
      <c r="A10" s="47" t="s">
        <v>435</v>
      </c>
      <c r="B10" s="44">
        <f t="shared" si="6"/>
        <v>278</v>
      </c>
      <c r="C10" s="44">
        <f t="shared" si="6"/>
        <v>338035</v>
      </c>
      <c r="D10" s="44">
        <f t="shared" si="6"/>
        <v>2108349</v>
      </c>
      <c r="E10" s="45">
        <f t="shared" si="1"/>
        <v>6.237073084148091</v>
      </c>
      <c r="F10" s="44">
        <f>SUM('表三-1月'!F11,'表三-2月'!F11,'表三-3月'!F11)</f>
        <v>49</v>
      </c>
      <c r="G10" s="44">
        <f>'表三-1月'!G11+'表三-2月'!G11+'表三-3月'!G11</f>
        <v>40606</v>
      </c>
      <c r="H10" s="44">
        <f>'表三-1月'!H11+'表三-2月'!H11+'表三-3月'!H11</f>
        <v>201179</v>
      </c>
      <c r="I10" s="45">
        <f t="shared" si="2"/>
        <v>4.954415603605378</v>
      </c>
      <c r="J10" s="44">
        <f>SUM('表三-1月'!J11,'表三-2月'!J11,'表三-3月'!J11)</f>
        <v>220</v>
      </c>
      <c r="K10" s="44">
        <f>'表三-1月'!K11+'表三-2月'!K11+'表三-3月'!K11</f>
        <v>295988</v>
      </c>
      <c r="L10" s="44">
        <f>'表三-1月'!L11+'表三-2月'!L11+'表三-3月'!L11</f>
        <v>1901499</v>
      </c>
      <c r="M10" s="45">
        <f t="shared" si="3"/>
        <v>6.424243550414206</v>
      </c>
      <c r="N10" s="44">
        <f>SUM('表三-1月'!N11,'表三-2月'!N11,'表三-3月'!N11)</f>
        <v>6</v>
      </c>
      <c r="O10" s="44">
        <f>'表三-1月'!O11+'表三-2月'!O11+'表三-3月'!O11</f>
        <v>545</v>
      </c>
      <c r="P10" s="44">
        <f>'表三-1月'!P11+'表三-2月'!P11+'表三-3月'!P11</f>
        <v>2623</v>
      </c>
      <c r="Q10" s="45">
        <f t="shared" si="4"/>
        <v>4.812844036697248</v>
      </c>
      <c r="R10" s="44">
        <f>SUM('表三-1月'!R11,'表三-2月'!R11,'表三-3月'!R11)</f>
        <v>3</v>
      </c>
      <c r="S10" s="44">
        <f>'表三-1月'!S11+'表三-2月'!S11+'表三-3月'!S11</f>
        <v>896</v>
      </c>
      <c r="T10" s="44">
        <f>'表三-1月'!T11+'表三-2月'!T11+'表三-3月'!T11</f>
        <v>3048</v>
      </c>
      <c r="U10" s="46">
        <f t="shared" si="5"/>
        <v>3.4017857142857144</v>
      </c>
    </row>
    <row r="11" spans="1:21" ht="16.5" customHeight="1">
      <c r="A11" s="47" t="s">
        <v>436</v>
      </c>
      <c r="B11" s="44">
        <f t="shared" si="6"/>
        <v>222</v>
      </c>
      <c r="C11" s="44">
        <f t="shared" si="6"/>
        <v>157272</v>
      </c>
      <c r="D11" s="44">
        <f t="shared" si="6"/>
        <v>777914</v>
      </c>
      <c r="E11" s="45">
        <f t="shared" si="1"/>
        <v>4.946296861488377</v>
      </c>
      <c r="F11" s="44">
        <f>SUM('表三-1月'!F12,'表三-2月'!F12,'表三-3月'!F12)</f>
        <v>0</v>
      </c>
      <c r="G11" s="44">
        <f>'表三-1月'!G12+'表三-2月'!G12+'表三-3月'!G12</f>
        <v>0</v>
      </c>
      <c r="H11" s="44">
        <f>'表三-1月'!H12+'表三-2月'!H12+'表三-3月'!H12</f>
        <v>0</v>
      </c>
      <c r="I11" s="45">
        <v>0</v>
      </c>
      <c r="J11" s="44">
        <f>SUM('表三-1月'!J12,'表三-2月'!J12,'表三-3月'!J12)</f>
        <v>155</v>
      </c>
      <c r="K11" s="44">
        <f>'表三-1月'!K12+'表三-2月'!K12+'表三-3月'!K12</f>
        <v>120196</v>
      </c>
      <c r="L11" s="44">
        <f>'表三-1月'!L12+'表三-2月'!L12+'表三-3月'!L12</f>
        <v>603060</v>
      </c>
      <c r="M11" s="45">
        <f t="shared" si="3"/>
        <v>5.017305068388299</v>
      </c>
      <c r="N11" s="44">
        <f>SUM('表三-1月'!N12,'表三-2月'!N12,'表三-3月'!N12)</f>
        <v>48</v>
      </c>
      <c r="O11" s="44">
        <f>'表三-1月'!O12+'表三-2月'!O12+'表三-3月'!O12</f>
        <v>33661</v>
      </c>
      <c r="P11" s="44">
        <f>'表三-1月'!P12+'表三-2月'!P12+'表三-3月'!P12</f>
        <v>161649</v>
      </c>
      <c r="Q11" s="45">
        <f t="shared" si="4"/>
        <v>4.802263747363417</v>
      </c>
      <c r="R11" s="44">
        <f>SUM('表三-1月'!R12,'表三-2月'!R12,'表三-3月'!R12)</f>
        <v>19</v>
      </c>
      <c r="S11" s="44">
        <f>'表三-1月'!S12+'表三-2月'!S12+'表三-3月'!S12</f>
        <v>3415</v>
      </c>
      <c r="T11" s="44">
        <f>'表三-1月'!T12+'表三-2月'!T12+'表三-3月'!T12</f>
        <v>13205</v>
      </c>
      <c r="U11" s="46">
        <f t="shared" si="5"/>
        <v>3.8667642752562226</v>
      </c>
    </row>
    <row r="12" spans="1:21" ht="16.5" customHeight="1">
      <c r="A12" s="47" t="s">
        <v>437</v>
      </c>
      <c r="B12" s="44">
        <f t="shared" si="6"/>
        <v>624</v>
      </c>
      <c r="C12" s="44">
        <f t="shared" si="6"/>
        <v>428265</v>
      </c>
      <c r="D12" s="44">
        <f t="shared" si="6"/>
        <v>2225225</v>
      </c>
      <c r="E12" s="45">
        <f t="shared" si="1"/>
        <v>5.195906739985756</v>
      </c>
      <c r="F12" s="44">
        <f>SUM('表三-1月'!F13,'表三-2月'!F13,'表三-3月'!F13)</f>
        <v>69</v>
      </c>
      <c r="G12" s="44">
        <f>'表三-1月'!G13+'表三-2月'!G13+'表三-3月'!G13</f>
        <v>46975</v>
      </c>
      <c r="H12" s="44">
        <f>'表三-1月'!H13+'表三-2月'!H13+'表三-3月'!H13</f>
        <v>230652</v>
      </c>
      <c r="I12" s="45">
        <f t="shared" si="2"/>
        <v>4.910101117615753</v>
      </c>
      <c r="J12" s="44">
        <f>SUM('表三-1月'!J13,'表三-2月'!J13,'表三-3月'!J13)</f>
        <v>550</v>
      </c>
      <c r="K12" s="44">
        <f>'表三-1月'!K13+'表三-2月'!K13+'表三-3月'!K13</f>
        <v>380138</v>
      </c>
      <c r="L12" s="44">
        <f>'表三-1月'!L13+'表三-2月'!L13+'表三-3月'!L13</f>
        <v>1989257</v>
      </c>
      <c r="M12" s="45">
        <f t="shared" si="3"/>
        <v>5.232986441765885</v>
      </c>
      <c r="N12" s="44">
        <f>SUM('表三-1月'!N13,'表三-2月'!N13,'表三-3月'!N13)</f>
        <v>4</v>
      </c>
      <c r="O12" s="44">
        <f>'表三-1月'!O13+'表三-2月'!O13+'表三-3月'!O13</f>
        <v>1095</v>
      </c>
      <c r="P12" s="44">
        <f>'表三-1月'!P13+'表三-2月'!P13+'表三-3月'!P13</f>
        <v>5095</v>
      </c>
      <c r="Q12" s="45">
        <f t="shared" si="4"/>
        <v>4.65296803652968</v>
      </c>
      <c r="R12" s="44">
        <f>SUM('表三-1月'!R13,'表三-2月'!R13,'表三-3月'!R13)</f>
        <v>1</v>
      </c>
      <c r="S12" s="44">
        <f>'表三-1月'!S13+'表三-2月'!S13+'表三-3月'!S13</f>
        <v>57</v>
      </c>
      <c r="T12" s="44">
        <f>'表三-1月'!T13+'表三-2月'!T13+'表三-3月'!T13</f>
        <v>221</v>
      </c>
      <c r="U12" s="46">
        <f t="shared" si="5"/>
        <v>3.8771929824561404</v>
      </c>
    </row>
    <row r="13" spans="1:21" ht="16.5" customHeight="1">
      <c r="A13" s="47" t="s">
        <v>438</v>
      </c>
      <c r="B13" s="44">
        <f t="shared" si="6"/>
        <v>333</v>
      </c>
      <c r="C13" s="44">
        <f t="shared" si="6"/>
        <v>186898</v>
      </c>
      <c r="D13" s="44">
        <f t="shared" si="6"/>
        <v>979159</v>
      </c>
      <c r="E13" s="45">
        <f t="shared" si="1"/>
        <v>5.239002022493553</v>
      </c>
      <c r="F13" s="44">
        <f>SUM('表三-1月'!F14,'表三-2月'!F14,'表三-3月'!F14)</f>
        <v>28</v>
      </c>
      <c r="G13" s="44">
        <f>'表三-1月'!G14+'表三-2月'!G14+'表三-3月'!G14</f>
        <v>32936</v>
      </c>
      <c r="H13" s="44">
        <f>'表三-1月'!H14+'表三-2月'!H14+'表三-3月'!H14</f>
        <v>193592</v>
      </c>
      <c r="I13" s="45">
        <f t="shared" si="2"/>
        <v>5.8778236580034005</v>
      </c>
      <c r="J13" s="44">
        <f>SUM('表三-1月'!J14,'表三-2月'!J14,'表三-3月'!J14)</f>
        <v>292</v>
      </c>
      <c r="K13" s="44">
        <f>'表三-1月'!K14+'表三-2月'!K14+'表三-3月'!K14</f>
        <v>149357</v>
      </c>
      <c r="L13" s="44">
        <f>'表三-1月'!L14+'表三-2月'!L14+'表三-3月'!L14</f>
        <v>765536</v>
      </c>
      <c r="M13" s="45">
        <f t="shared" si="3"/>
        <v>5.125544835528298</v>
      </c>
      <c r="N13" s="44">
        <f>SUM('表三-1月'!N14,'表三-2月'!N14,'表三-3月'!N14)</f>
        <v>13</v>
      </c>
      <c r="O13" s="44">
        <f>'表三-1月'!O14+'表三-2月'!O14+'表三-3月'!O14</f>
        <v>4605</v>
      </c>
      <c r="P13" s="44">
        <f>'表三-1月'!P14+'表三-2月'!P14+'表三-3月'!P14</f>
        <v>20031</v>
      </c>
      <c r="Q13" s="45">
        <f t="shared" si="4"/>
        <v>4.349837133550489</v>
      </c>
      <c r="R13" s="44">
        <f>SUM('表三-1月'!R14,'表三-2月'!R14,'表三-3月'!R14)</f>
        <v>0</v>
      </c>
      <c r="S13" s="44">
        <f>'表三-1月'!S14+'表三-2月'!S14+'表三-3月'!S14</f>
        <v>0</v>
      </c>
      <c r="T13" s="44">
        <f>'表三-1月'!T14+'表三-2月'!T14+'表三-3月'!T14</f>
        <v>0</v>
      </c>
      <c r="U13" s="46">
        <v>0</v>
      </c>
    </row>
    <row r="14" spans="1:21" ht="16.5" customHeight="1">
      <c r="A14" s="47" t="s">
        <v>439</v>
      </c>
      <c r="B14" s="44">
        <f t="shared" si="6"/>
        <v>214</v>
      </c>
      <c r="C14" s="44">
        <f t="shared" si="6"/>
        <v>140827</v>
      </c>
      <c r="D14" s="44">
        <f t="shared" si="6"/>
        <v>706976</v>
      </c>
      <c r="E14" s="45">
        <f t="shared" si="1"/>
        <v>5.020173688284207</v>
      </c>
      <c r="F14" s="44">
        <f>SUM('表三-1月'!F15,'表三-2月'!F15,'表三-3月'!F15)</f>
        <v>15</v>
      </c>
      <c r="G14" s="44">
        <f>'表三-1月'!G15+'表三-2月'!G15+'表三-3月'!G15</f>
        <v>8498</v>
      </c>
      <c r="H14" s="44">
        <f>'表三-1月'!H15+'表三-2月'!H15+'表三-3月'!H15</f>
        <v>42324</v>
      </c>
      <c r="I14" s="45">
        <f t="shared" si="2"/>
        <v>4.980465991998117</v>
      </c>
      <c r="J14" s="44">
        <f>SUM('表三-1月'!J15,'表三-2月'!J15,'表三-3月'!J15)</f>
        <v>188</v>
      </c>
      <c r="K14" s="44">
        <f>'表三-1月'!K15+'表三-2月'!K15+'表三-3月'!K15</f>
        <v>129326</v>
      </c>
      <c r="L14" s="44">
        <f>'表三-1月'!L15+'表三-2月'!L15+'表三-3月'!L15</f>
        <v>651578</v>
      </c>
      <c r="M14" s="45">
        <f t="shared" si="3"/>
        <v>5.038259901334611</v>
      </c>
      <c r="N14" s="44">
        <f>SUM('表三-1月'!N15,'表三-2月'!N15,'表三-3月'!N15)</f>
        <v>9</v>
      </c>
      <c r="O14" s="44">
        <f>'表三-1月'!O15+'表三-2月'!O15+'表三-3月'!O15</f>
        <v>2802</v>
      </c>
      <c r="P14" s="44">
        <f>'表三-1月'!P15+'表三-2月'!P15+'表三-3月'!P15</f>
        <v>12518</v>
      </c>
      <c r="Q14" s="45">
        <f t="shared" si="4"/>
        <v>4.467523197715917</v>
      </c>
      <c r="R14" s="44">
        <f>SUM('表三-1月'!R15,'表三-2月'!R15,'表三-3月'!R15)</f>
        <v>2</v>
      </c>
      <c r="S14" s="44">
        <f>'表三-1月'!S15+'表三-2月'!S15+'表三-3月'!S15</f>
        <v>201</v>
      </c>
      <c r="T14" s="44">
        <f>'表三-1月'!T15+'表三-2月'!T15+'表三-3月'!T15</f>
        <v>556</v>
      </c>
      <c r="U14" s="46">
        <f t="shared" si="5"/>
        <v>2.7661691542288556</v>
      </c>
    </row>
    <row r="15" spans="1:21" ht="16.5" customHeight="1">
      <c r="A15" s="47" t="s">
        <v>440</v>
      </c>
      <c r="B15" s="44">
        <f t="shared" si="6"/>
        <v>273</v>
      </c>
      <c r="C15" s="44">
        <f t="shared" si="6"/>
        <v>102334</v>
      </c>
      <c r="D15" s="44">
        <f t="shared" si="6"/>
        <v>510547</v>
      </c>
      <c r="E15" s="45">
        <f t="shared" si="1"/>
        <v>4.989026130122931</v>
      </c>
      <c r="F15" s="44">
        <f>SUM('表三-1月'!F16,'表三-2月'!F16,'表三-3月'!F16)</f>
        <v>19</v>
      </c>
      <c r="G15" s="44">
        <f>'表三-1月'!G16+'表三-2月'!G16+'表三-3月'!G16</f>
        <v>11673</v>
      </c>
      <c r="H15" s="44">
        <f>'表三-1月'!H16+'表三-2月'!H16+'表三-3月'!H16</f>
        <v>59374</v>
      </c>
      <c r="I15" s="45">
        <f t="shared" si="2"/>
        <v>5.086438790370941</v>
      </c>
      <c r="J15" s="44">
        <f>SUM('表三-1月'!J16,'表三-2月'!J16,'表三-3月'!J16)</f>
        <v>236</v>
      </c>
      <c r="K15" s="44">
        <f>'表三-1月'!K16+'表三-2月'!K16+'表三-3月'!K16</f>
        <v>86877</v>
      </c>
      <c r="L15" s="44">
        <f>'表三-1月'!L16+'表三-2月'!L16+'表三-3月'!L16</f>
        <v>436899</v>
      </c>
      <c r="M15" s="45">
        <f t="shared" si="3"/>
        <v>5.028937463310197</v>
      </c>
      <c r="N15" s="44">
        <f>SUM('表三-1月'!N16,'表三-2月'!N16,'表三-3月'!N16)</f>
        <v>13</v>
      </c>
      <c r="O15" s="44">
        <f>'表三-1月'!O16+'表三-2月'!O16+'表三-3月'!O16</f>
        <v>2640</v>
      </c>
      <c r="P15" s="44">
        <f>'表三-1月'!P16+'表三-2月'!P16+'表三-3月'!P16</f>
        <v>9814</v>
      </c>
      <c r="Q15" s="45">
        <f t="shared" si="4"/>
        <v>3.7174242424242423</v>
      </c>
      <c r="R15" s="44">
        <f>SUM('表三-1月'!R16,'表三-2月'!R16,'表三-3月'!R16)</f>
        <v>5</v>
      </c>
      <c r="S15" s="44">
        <f>'表三-1月'!S16+'表三-2月'!S16+'表三-3月'!S16</f>
        <v>1144</v>
      </c>
      <c r="T15" s="44">
        <f>'表三-1月'!T16+'表三-2月'!T16+'表三-3月'!T16</f>
        <v>4460</v>
      </c>
      <c r="U15" s="46">
        <f t="shared" si="5"/>
        <v>3.8986013986013988</v>
      </c>
    </row>
    <row r="16" spans="1:21" ht="16.5" customHeight="1">
      <c r="A16" s="47" t="s">
        <v>441</v>
      </c>
      <c r="B16" s="44">
        <f t="shared" si="6"/>
        <v>159</v>
      </c>
      <c r="C16" s="48">
        <f t="shared" si="6"/>
        <v>55253</v>
      </c>
      <c r="D16" s="48">
        <f t="shared" si="6"/>
        <v>287868</v>
      </c>
      <c r="E16" s="45">
        <f t="shared" si="1"/>
        <v>5.2099976471865785</v>
      </c>
      <c r="F16" s="44">
        <f>SUM('表三-1月'!F17,'表三-2月'!F17,'表三-3月'!F17)</f>
        <v>39</v>
      </c>
      <c r="G16" s="44">
        <f>'表三-1月'!G17+'表三-2月'!G17+'表三-3月'!G17</f>
        <v>11336</v>
      </c>
      <c r="H16" s="44">
        <f>'表三-1月'!H17+'表三-2月'!H17+'表三-3月'!H17</f>
        <v>57641</v>
      </c>
      <c r="I16" s="45">
        <f t="shared" si="2"/>
        <v>5.084774170783345</v>
      </c>
      <c r="J16" s="44">
        <f>SUM('表三-1月'!J17,'表三-2月'!J17,'表三-3月'!J17)</f>
        <v>101</v>
      </c>
      <c r="K16" s="44">
        <f>'表三-1月'!K17+'表三-2月'!K17+'表三-3月'!K17</f>
        <v>40879</v>
      </c>
      <c r="L16" s="44">
        <f>'表三-1月'!L17+'表三-2月'!L17+'表三-3月'!L17</f>
        <v>219611</v>
      </c>
      <c r="M16" s="45">
        <f t="shared" si="3"/>
        <v>5.372220455490594</v>
      </c>
      <c r="N16" s="44">
        <f>SUM('表三-1月'!N17,'表三-2月'!N17,'表三-3月'!N17)</f>
        <v>10</v>
      </c>
      <c r="O16" s="44">
        <f>'表三-1月'!O17+'表三-2月'!O17+'表三-3月'!O17</f>
        <v>1771</v>
      </c>
      <c r="P16" s="44">
        <f>'表三-1月'!P17+'表三-2月'!P17+'表三-3月'!P17</f>
        <v>5184</v>
      </c>
      <c r="Q16" s="45">
        <f t="shared" si="4"/>
        <v>2.927159796725014</v>
      </c>
      <c r="R16" s="44">
        <f>SUM('表三-1月'!R17,'表三-2月'!R17,'表三-3月'!R17)</f>
        <v>9</v>
      </c>
      <c r="S16" s="44">
        <f>'表三-1月'!S17+'表三-2月'!S17+'表三-3月'!S17</f>
        <v>1267</v>
      </c>
      <c r="T16" s="44">
        <f>'表三-1月'!T17+'表三-2月'!T17+'表三-3月'!T17</f>
        <v>5432</v>
      </c>
      <c r="U16" s="46">
        <f t="shared" si="5"/>
        <v>4.287292817679558</v>
      </c>
    </row>
    <row r="17" spans="1:21" ht="16.5" customHeight="1">
      <c r="A17" s="47" t="s">
        <v>442</v>
      </c>
      <c r="B17" s="44">
        <f t="shared" si="6"/>
        <v>718</v>
      </c>
      <c r="C17" s="44">
        <f t="shared" si="6"/>
        <v>315449</v>
      </c>
      <c r="D17" s="44">
        <f t="shared" si="6"/>
        <v>1478808</v>
      </c>
      <c r="E17" s="45">
        <f t="shared" si="1"/>
        <v>4.687946387530156</v>
      </c>
      <c r="F17" s="44">
        <f>SUM('表三-1月'!F18,'表三-2月'!F18,'表三-3月'!F18)</f>
        <v>46</v>
      </c>
      <c r="G17" s="44">
        <f>'表三-1月'!G18+'表三-2月'!G18+'表三-3月'!G18</f>
        <v>52569</v>
      </c>
      <c r="H17" s="44">
        <f>'表三-1月'!H18+'表三-2月'!H18+'表三-3月'!H18</f>
        <v>230209</v>
      </c>
      <c r="I17" s="45">
        <f t="shared" si="2"/>
        <v>4.379177842454679</v>
      </c>
      <c r="J17" s="44">
        <f>SUM('表三-1月'!J18,'表三-2月'!J18,'表三-3月'!J18)</f>
        <v>621</v>
      </c>
      <c r="K17" s="44">
        <f>'表三-1月'!K18+'表三-2月'!K18+'表三-3月'!K18</f>
        <v>221586</v>
      </c>
      <c r="L17" s="44">
        <f>'表三-1月'!L18+'表三-2月'!L18+'表三-3月'!L18</f>
        <v>1078553</v>
      </c>
      <c r="M17" s="45">
        <f t="shared" si="3"/>
        <v>4.867423934725118</v>
      </c>
      <c r="N17" s="44">
        <f>SUM('表三-1月'!N18,'表三-2月'!N18,'表三-3月'!N18)</f>
        <v>45</v>
      </c>
      <c r="O17" s="44">
        <f>'表三-1月'!O18+'表三-2月'!O18+'表三-3月'!O18</f>
        <v>39728</v>
      </c>
      <c r="P17" s="44">
        <f>'表三-1月'!P18+'表三-2月'!P18+'表三-3月'!P18</f>
        <v>164110</v>
      </c>
      <c r="Q17" s="45">
        <f t="shared" si="4"/>
        <v>4.130839710028192</v>
      </c>
      <c r="R17" s="44">
        <f>SUM('表三-1月'!R18,'表三-2月'!R18,'表三-3月'!R18)</f>
        <v>6</v>
      </c>
      <c r="S17" s="44">
        <f>'表三-1月'!S18+'表三-2月'!S18+'表三-3月'!S18</f>
        <v>1566</v>
      </c>
      <c r="T17" s="44">
        <f>'表三-1月'!T18+'表三-2月'!T18+'表三-3月'!T18</f>
        <v>5936</v>
      </c>
      <c r="U17" s="46">
        <f t="shared" si="5"/>
        <v>3.790549169859515</v>
      </c>
    </row>
    <row r="18" spans="1:21" ht="16.5" customHeight="1">
      <c r="A18" s="47" t="s">
        <v>443</v>
      </c>
      <c r="B18" s="44">
        <f t="shared" si="6"/>
        <v>1014</v>
      </c>
      <c r="C18" s="44">
        <f t="shared" si="6"/>
        <v>434213</v>
      </c>
      <c r="D18" s="44">
        <f t="shared" si="6"/>
        <v>2292780</v>
      </c>
      <c r="E18" s="45">
        <f t="shared" si="1"/>
        <v>5.280311736405865</v>
      </c>
      <c r="F18" s="44">
        <f>SUM('表三-1月'!F19,'表三-2月'!F19,'表三-3月'!F19)</f>
        <v>112</v>
      </c>
      <c r="G18" s="44">
        <f>'表三-1月'!G19+'表三-2月'!G19+'表三-3月'!G19</f>
        <v>72153</v>
      </c>
      <c r="H18" s="44">
        <f>'表三-1月'!H19+'表三-2月'!H19+'表三-3月'!H19</f>
        <v>363171</v>
      </c>
      <c r="I18" s="45">
        <f t="shared" si="2"/>
        <v>5.033345806827159</v>
      </c>
      <c r="J18" s="44">
        <f>SUM('表三-1月'!J19,'表三-2月'!J19,'表三-3月'!J19)</f>
        <v>881</v>
      </c>
      <c r="K18" s="44">
        <f>'表三-1月'!K19+'表三-2月'!K19+'表三-3月'!K19</f>
        <v>352935</v>
      </c>
      <c r="L18" s="44">
        <f>'表三-1月'!L19+'表三-2月'!L19+'表三-3月'!L19</f>
        <v>1894232</v>
      </c>
      <c r="M18" s="45">
        <f t="shared" si="3"/>
        <v>5.367084590647003</v>
      </c>
      <c r="N18" s="44">
        <f>SUM('表三-1月'!N19,'表三-2月'!N19,'表三-3月'!N19)</f>
        <v>8</v>
      </c>
      <c r="O18" s="44">
        <f>'表三-1月'!O19+'表三-2月'!O19+'表三-3月'!O19</f>
        <v>6891</v>
      </c>
      <c r="P18" s="44">
        <f>'表三-1月'!P19+'表三-2月'!P19+'表三-3月'!P19</f>
        <v>26691</v>
      </c>
      <c r="Q18" s="45">
        <f t="shared" si="4"/>
        <v>3.873313016978668</v>
      </c>
      <c r="R18" s="44">
        <f>SUM('表三-1月'!R19,'表三-2月'!R19,'表三-3月'!R19)</f>
        <v>13</v>
      </c>
      <c r="S18" s="44">
        <f>'表三-1月'!S19+'表三-2月'!S19+'表三-3月'!S19</f>
        <v>2234</v>
      </c>
      <c r="T18" s="44">
        <f>'表三-1月'!T19+'表三-2月'!T19+'表三-3月'!T19</f>
        <v>8686</v>
      </c>
      <c r="U18" s="46">
        <f t="shared" si="5"/>
        <v>3.8880931065353628</v>
      </c>
    </row>
    <row r="19" spans="1:21" ht="16.5" customHeight="1">
      <c r="A19" s="47" t="s">
        <v>444</v>
      </c>
      <c r="B19" s="44">
        <f t="shared" si="6"/>
        <v>702</v>
      </c>
      <c r="C19" s="44">
        <f t="shared" si="6"/>
        <v>230100</v>
      </c>
      <c r="D19" s="44">
        <f t="shared" si="6"/>
        <v>1095295</v>
      </c>
      <c r="E19" s="45">
        <f t="shared" si="1"/>
        <v>4.760082572794437</v>
      </c>
      <c r="F19" s="44">
        <f>SUM('表三-1月'!F20,'表三-2月'!F20,'表三-3月'!F20)</f>
        <v>43</v>
      </c>
      <c r="G19" s="44">
        <f>'表三-1月'!G20+'表三-2月'!G20+'表三-3月'!G20</f>
        <v>21184</v>
      </c>
      <c r="H19" s="44">
        <f>'表三-1月'!H20+'表三-2月'!H20+'表三-3月'!H20</f>
        <v>98971</v>
      </c>
      <c r="I19" s="45">
        <f t="shared" si="2"/>
        <v>4.671969410876133</v>
      </c>
      <c r="J19" s="44">
        <f>SUM('表三-1月'!J20,'表三-2月'!J20,'表三-3月'!J20)</f>
        <v>628</v>
      </c>
      <c r="K19" s="44">
        <f>'表三-1月'!K20+'表三-2月'!K20+'表三-3月'!K20</f>
        <v>204233</v>
      </c>
      <c r="L19" s="44">
        <f>'表三-1月'!L20+'表三-2月'!L20+'表三-3月'!L20</f>
        <v>978613</v>
      </c>
      <c r="M19" s="45">
        <f t="shared" si="3"/>
        <v>4.791649733392743</v>
      </c>
      <c r="N19" s="44">
        <f>SUM('表三-1月'!N20,'表三-2月'!N20,'表三-3月'!N20)</f>
        <v>0</v>
      </c>
      <c r="O19" s="44">
        <f>'表三-1月'!O20+'表三-2月'!O20+'表三-3月'!O20</f>
        <v>0</v>
      </c>
      <c r="P19" s="44">
        <f>'表三-1月'!P20+'表三-2月'!P20+'表三-3月'!P20</f>
        <v>0</v>
      </c>
      <c r="Q19" s="45">
        <v>0</v>
      </c>
      <c r="R19" s="44">
        <f>SUM('表三-1月'!R20,'表三-2月'!R20,'表三-3月'!R20)</f>
        <v>31</v>
      </c>
      <c r="S19" s="44">
        <f>'表三-1月'!S20+'表三-2月'!S20+'表三-3月'!S20</f>
        <v>4683</v>
      </c>
      <c r="T19" s="44">
        <f>'表三-1月'!T20+'表三-2月'!T20+'表三-3月'!T20</f>
        <v>17711</v>
      </c>
      <c r="U19" s="46">
        <f t="shared" si="5"/>
        <v>3.7819773649370063</v>
      </c>
    </row>
    <row r="20" spans="1:21" ht="16.5" customHeight="1">
      <c r="A20" s="47" t="s">
        <v>445</v>
      </c>
      <c r="B20" s="44">
        <f t="shared" si="6"/>
        <v>155</v>
      </c>
      <c r="C20" s="44">
        <f t="shared" si="6"/>
        <v>140439</v>
      </c>
      <c r="D20" s="44">
        <f t="shared" si="6"/>
        <v>872530</v>
      </c>
      <c r="E20" s="45">
        <f t="shared" si="1"/>
        <v>6.212875340895335</v>
      </c>
      <c r="F20" s="44">
        <f>SUM('表三-1月'!F21,'表三-2月'!F21,'表三-3月'!F21)</f>
        <v>5</v>
      </c>
      <c r="G20" s="44">
        <f>'表三-1月'!G21+'表三-2月'!G21+'表三-3月'!G21</f>
        <v>1405</v>
      </c>
      <c r="H20" s="44">
        <f>'表三-1月'!H21+'表三-2月'!H21+'表三-3月'!H21</f>
        <v>7029</v>
      </c>
      <c r="I20" s="45">
        <f t="shared" si="2"/>
        <v>5.002846975088968</v>
      </c>
      <c r="J20" s="44">
        <f>SUM('表三-1月'!J21,'表三-2月'!J21,'表三-3月'!J21)</f>
        <v>81</v>
      </c>
      <c r="K20" s="44">
        <f>'表三-1月'!K21+'表三-2月'!K21+'表三-3月'!K21</f>
        <v>125656</v>
      </c>
      <c r="L20" s="44">
        <f>'表三-1月'!L21+'表三-2月'!L21+'表三-3月'!L21</f>
        <v>817383</v>
      </c>
      <c r="M20" s="45">
        <f t="shared" si="3"/>
        <v>6.504926147577513</v>
      </c>
      <c r="N20" s="44">
        <f>SUM('表三-1月'!N21,'表三-2月'!N21,'表三-3月'!N21)</f>
        <v>44</v>
      </c>
      <c r="O20" s="44">
        <f>'表三-1月'!O21+'表三-2月'!O21+'表三-3月'!O21</f>
        <v>9158</v>
      </c>
      <c r="P20" s="44">
        <f>'表三-1月'!P21+'表三-2月'!P21+'表三-3月'!P21</f>
        <v>27955</v>
      </c>
      <c r="Q20" s="45">
        <f t="shared" si="4"/>
        <v>3.0525223848001746</v>
      </c>
      <c r="R20" s="44">
        <f>SUM('表三-1月'!R21,'表三-2月'!R21,'表三-3月'!R21)</f>
        <v>25</v>
      </c>
      <c r="S20" s="44">
        <f>'表三-1月'!S21+'表三-2月'!S21+'表三-3月'!S21</f>
        <v>4220</v>
      </c>
      <c r="T20" s="44">
        <f>'表三-1月'!T21+'表三-2月'!T21+'表三-3月'!T21</f>
        <v>20163</v>
      </c>
      <c r="U20" s="46">
        <f t="shared" si="5"/>
        <v>4.777962085308057</v>
      </c>
    </row>
    <row r="21" spans="1:21" ht="16.5" customHeight="1">
      <c r="A21" s="47" t="s">
        <v>446</v>
      </c>
      <c r="B21" s="44">
        <f t="shared" si="6"/>
        <v>385</v>
      </c>
      <c r="C21" s="44">
        <f t="shared" si="6"/>
        <v>126402</v>
      </c>
      <c r="D21" s="44">
        <f t="shared" si="6"/>
        <v>669285</v>
      </c>
      <c r="E21" s="45">
        <f t="shared" si="1"/>
        <v>5.294892485878388</v>
      </c>
      <c r="F21" s="44">
        <f>SUM('表三-1月'!F22,'表三-2月'!F22,'表三-3月'!F22)</f>
        <v>21</v>
      </c>
      <c r="G21" s="44">
        <f>'表三-1月'!G22+'表三-2月'!G22+'表三-3月'!G22</f>
        <v>42569</v>
      </c>
      <c r="H21" s="44">
        <f>'表三-1月'!H22+'表三-2月'!H22+'表三-3月'!H22</f>
        <v>259983</v>
      </c>
      <c r="I21" s="45">
        <f t="shared" si="2"/>
        <v>6.107331626300829</v>
      </c>
      <c r="J21" s="44">
        <f>SUM('表三-1月'!J22,'表三-2月'!J22,'表三-3月'!J22)</f>
        <v>360</v>
      </c>
      <c r="K21" s="44">
        <f>'表三-1月'!K22+'表三-2月'!K22+'表三-3月'!K22</f>
        <v>82411</v>
      </c>
      <c r="L21" s="44">
        <f>'表三-1月'!L22+'表三-2月'!L22+'表三-3月'!L22</f>
        <v>404326</v>
      </c>
      <c r="M21" s="45">
        <f t="shared" si="3"/>
        <v>4.906213976289573</v>
      </c>
      <c r="N21" s="44">
        <f>SUM('表三-1月'!N22,'表三-2月'!N22,'表三-3月'!N22)</f>
        <v>4</v>
      </c>
      <c r="O21" s="44">
        <f>'表三-1月'!O22+'表三-2月'!O22+'表三-3月'!O22</f>
        <v>1422</v>
      </c>
      <c r="P21" s="44">
        <f>'表三-1月'!P22+'表三-2月'!P22+'表三-3月'!P22</f>
        <v>4976</v>
      </c>
      <c r="Q21" s="45">
        <f t="shared" si="4"/>
        <v>3.49929676511955</v>
      </c>
      <c r="R21" s="44">
        <f>SUM('表三-1月'!R22,'表三-2月'!R22,'表三-3月'!R22)</f>
        <v>0</v>
      </c>
      <c r="S21" s="44">
        <f>'表三-1月'!S22+'表三-2月'!S22+'表三-3月'!S22</f>
        <v>0</v>
      </c>
      <c r="T21" s="44">
        <f>'表三-1月'!T22+'表三-2月'!T22+'表三-3月'!T22</f>
        <v>0</v>
      </c>
      <c r="U21" s="46">
        <v>0</v>
      </c>
    </row>
    <row r="22" spans="1:21" ht="16.5" customHeight="1">
      <c r="A22" s="47" t="s">
        <v>447</v>
      </c>
      <c r="B22" s="44">
        <f t="shared" si="6"/>
        <v>71</v>
      </c>
      <c r="C22" s="44">
        <f t="shared" si="6"/>
        <v>42440</v>
      </c>
      <c r="D22" s="44">
        <f t="shared" si="6"/>
        <v>237214</v>
      </c>
      <c r="E22" s="45">
        <f t="shared" si="1"/>
        <v>5.589396795475966</v>
      </c>
      <c r="F22" s="44">
        <f>SUM('表三-1月'!F23,'表三-2月'!F23,'表三-3月'!F23)</f>
        <v>0</v>
      </c>
      <c r="G22" s="44">
        <f>'表三-1月'!G23+'表三-2月'!G23+'表三-3月'!G23</f>
        <v>0</v>
      </c>
      <c r="H22" s="44">
        <f>'表三-1月'!H23+'表三-2月'!H23+'表三-3月'!H23</f>
        <v>0</v>
      </c>
      <c r="I22" s="45">
        <v>0</v>
      </c>
      <c r="J22" s="44">
        <f>SUM('表三-1月'!J23,'表三-2月'!J23,'表三-3月'!J23)</f>
        <v>61</v>
      </c>
      <c r="K22" s="44">
        <f>'表三-1月'!K23+'表三-2月'!K23+'表三-3月'!K23</f>
        <v>40777</v>
      </c>
      <c r="L22" s="44">
        <f>'表三-1月'!L23+'表三-2月'!L23+'表三-3月'!L23</f>
        <v>230733</v>
      </c>
      <c r="M22" s="45">
        <f t="shared" si="3"/>
        <v>5.658410378399588</v>
      </c>
      <c r="N22" s="44">
        <f>SUM('表三-1月'!N23,'表三-2月'!N23,'表三-3月'!N23)</f>
        <v>0</v>
      </c>
      <c r="O22" s="44">
        <f>'表三-1月'!O23+'表三-2月'!O23+'表三-3月'!O23</f>
        <v>0</v>
      </c>
      <c r="P22" s="44">
        <f>'表三-1月'!P23+'表三-2月'!P23+'表三-3月'!P23</f>
        <v>0</v>
      </c>
      <c r="Q22" s="45">
        <v>0</v>
      </c>
      <c r="R22" s="44">
        <f>SUM('表三-1月'!R23,'表三-2月'!R23,'表三-3月'!R23)</f>
        <v>10</v>
      </c>
      <c r="S22" s="44">
        <f>'表三-1月'!S23+'表三-2月'!S23+'表三-3月'!S23</f>
        <v>1663</v>
      </c>
      <c r="T22" s="44">
        <f>'表三-1月'!T23+'表三-2月'!T23+'表三-3月'!T23</f>
        <v>6481</v>
      </c>
      <c r="U22" s="46">
        <f t="shared" si="5"/>
        <v>3.8971737823211066</v>
      </c>
    </row>
    <row r="23" spans="1:21" ht="16.5" customHeight="1">
      <c r="A23" s="47" t="s">
        <v>448</v>
      </c>
      <c r="B23" s="44">
        <f t="shared" si="6"/>
        <v>13</v>
      </c>
      <c r="C23" s="44">
        <f t="shared" si="6"/>
        <v>26384</v>
      </c>
      <c r="D23" s="44">
        <f t="shared" si="6"/>
        <v>157447</v>
      </c>
      <c r="E23" s="45">
        <f t="shared" si="1"/>
        <v>5.967518192844148</v>
      </c>
      <c r="F23" s="44">
        <f>SUM('表三-1月'!F24,'表三-2月'!F24,'表三-3月'!F24)</f>
        <v>0</v>
      </c>
      <c r="G23" s="44">
        <f>'表三-1月'!G24+'表三-2月'!G24+'表三-3月'!G24</f>
        <v>0</v>
      </c>
      <c r="H23" s="44">
        <f>'表三-1月'!H24+'表三-2月'!H24+'表三-3月'!H24</f>
        <v>0</v>
      </c>
      <c r="I23" s="45">
        <v>0</v>
      </c>
      <c r="J23" s="44">
        <f>SUM('表三-1月'!J24,'表三-2月'!J24,'表三-3月'!J24)</f>
        <v>12</v>
      </c>
      <c r="K23" s="44">
        <f>'表三-1月'!K24+'表三-2月'!K24+'表三-3月'!K24</f>
        <v>26044</v>
      </c>
      <c r="L23" s="44">
        <f>'表三-1月'!L24+'表三-2月'!L24+'表三-3月'!L24</f>
        <v>156257</v>
      </c>
      <c r="M23" s="45">
        <f t="shared" si="3"/>
        <v>5.999731224082322</v>
      </c>
      <c r="N23" s="44">
        <f>SUM('表三-1月'!N24,'表三-2月'!N24,'表三-3月'!N24)</f>
        <v>1</v>
      </c>
      <c r="O23" s="44">
        <f>'表三-1月'!O24+'表三-2月'!O24+'表三-3月'!O24</f>
        <v>340</v>
      </c>
      <c r="P23" s="44">
        <f>'表三-1月'!P24+'表三-2月'!P24+'表三-3月'!P24</f>
        <v>1190</v>
      </c>
      <c r="Q23" s="45">
        <f t="shared" si="4"/>
        <v>3.5</v>
      </c>
      <c r="R23" s="44">
        <f>SUM('表三-1月'!R24,'表三-2月'!R24,'表三-3月'!R24)</f>
        <v>0</v>
      </c>
      <c r="S23" s="44">
        <f>'表三-1月'!S24+'表三-2月'!S24+'表三-3月'!S24</f>
        <v>0</v>
      </c>
      <c r="T23" s="44">
        <f>'表三-1月'!T24+'表三-2月'!T24+'表三-3月'!T24</f>
        <v>0</v>
      </c>
      <c r="U23" s="46">
        <v>0</v>
      </c>
    </row>
    <row r="24" spans="1:21" ht="16.5" customHeight="1">
      <c r="A24" s="47" t="s">
        <v>449</v>
      </c>
      <c r="B24" s="44">
        <f t="shared" si="6"/>
        <v>81</v>
      </c>
      <c r="C24" s="44">
        <f t="shared" si="6"/>
        <v>104197</v>
      </c>
      <c r="D24" s="44">
        <f t="shared" si="6"/>
        <v>513646</v>
      </c>
      <c r="E24" s="45">
        <f t="shared" si="1"/>
        <v>4.9295661103486665</v>
      </c>
      <c r="F24" s="44">
        <f>SUM('表三-1月'!F25,'表三-2月'!F25,'表三-3月'!F25)</f>
        <v>8</v>
      </c>
      <c r="G24" s="44">
        <f>'表三-1月'!G25+'表三-2月'!G25+'表三-3月'!G25</f>
        <v>5651</v>
      </c>
      <c r="H24" s="44">
        <f>'表三-1月'!H25+'表三-2月'!H25+'表三-3月'!H25</f>
        <v>28284</v>
      </c>
      <c r="I24" s="45">
        <f t="shared" si="2"/>
        <v>5.005131835073438</v>
      </c>
      <c r="J24" s="44">
        <f>SUM('表三-1月'!J25,'表三-2月'!J25,'表三-3月'!J25)</f>
        <v>72</v>
      </c>
      <c r="K24" s="44">
        <f>'表三-1月'!K25+'表三-2月'!K25+'表三-3月'!K25</f>
        <v>98396</v>
      </c>
      <c r="L24" s="44">
        <f>'表三-1月'!L25+'表三-2月'!L25+'表三-3月'!L25</f>
        <v>484834</v>
      </c>
      <c r="M24" s="45">
        <f t="shared" si="3"/>
        <v>4.92737509654864</v>
      </c>
      <c r="N24" s="44">
        <f>SUM('表三-1月'!N25,'表三-2月'!N25,'表三-3月'!N25)</f>
        <v>1</v>
      </c>
      <c r="O24" s="44">
        <f>'表三-1月'!O25+'表三-2月'!O25+'表三-3月'!O25</f>
        <v>150</v>
      </c>
      <c r="P24" s="44">
        <f>'表三-1月'!P25+'表三-2月'!P25+'表三-3月'!P25</f>
        <v>528</v>
      </c>
      <c r="Q24" s="45">
        <f t="shared" si="4"/>
        <v>3.52</v>
      </c>
      <c r="R24" s="44">
        <f>SUM('表三-1月'!R25,'表三-2月'!R25,'表三-3月'!R25)</f>
        <v>0</v>
      </c>
      <c r="S24" s="44">
        <f>'表三-1月'!S25+'表三-2月'!S25+'表三-3月'!S25</f>
        <v>0</v>
      </c>
      <c r="T24" s="44">
        <f>'表三-1月'!T25+'表三-2月'!T25+'表三-3月'!T25</f>
        <v>0</v>
      </c>
      <c r="U24" s="46">
        <v>0</v>
      </c>
    </row>
    <row r="25" spans="1:21" ht="16.5" customHeight="1">
      <c r="A25" s="47" t="s">
        <v>450</v>
      </c>
      <c r="B25" s="44">
        <f t="shared" si="6"/>
        <v>275</v>
      </c>
      <c r="C25" s="44">
        <f t="shared" si="6"/>
        <v>472269</v>
      </c>
      <c r="D25" s="44">
        <f t="shared" si="6"/>
        <v>3295809</v>
      </c>
      <c r="E25" s="45">
        <f t="shared" si="1"/>
        <v>6.978668936559461</v>
      </c>
      <c r="F25" s="44">
        <f>SUM('表三-1月'!F26,'表三-2月'!F26,'表三-3月'!F26)</f>
        <v>23</v>
      </c>
      <c r="G25" s="44">
        <f>'表三-1月'!G26+'表三-2月'!G26+'表三-3月'!G26</f>
        <v>58183</v>
      </c>
      <c r="H25" s="44">
        <f>'表三-1月'!H26+'表三-2月'!H26+'表三-3月'!H26</f>
        <v>438094</v>
      </c>
      <c r="I25" s="45">
        <f t="shared" si="2"/>
        <v>7.529587680250245</v>
      </c>
      <c r="J25" s="44">
        <f>SUM('表三-1月'!J26,'表三-2月'!J26,'表三-3月'!J26)</f>
        <v>238</v>
      </c>
      <c r="K25" s="44">
        <f>'表三-1月'!K26+'表三-2月'!K26+'表三-3月'!K26</f>
        <v>411141</v>
      </c>
      <c r="L25" s="44">
        <f>'表三-1月'!L26+'表三-2月'!L26+'表三-3月'!L26</f>
        <v>2841333</v>
      </c>
      <c r="M25" s="45">
        <f t="shared" si="3"/>
        <v>6.91084810320547</v>
      </c>
      <c r="N25" s="44">
        <f>SUM('表三-1月'!N26,'表三-2月'!N26,'表三-3月'!N26)</f>
        <v>14</v>
      </c>
      <c r="O25" s="44">
        <f>'表三-1月'!O26+'表三-2月'!O26+'表三-3月'!O26</f>
        <v>2945</v>
      </c>
      <c r="P25" s="44">
        <f>'表三-1月'!P26+'表三-2月'!P26+'表三-3月'!P26</f>
        <v>16382</v>
      </c>
      <c r="Q25" s="45">
        <f t="shared" si="4"/>
        <v>5.562648556876061</v>
      </c>
      <c r="R25" s="44">
        <f>SUM('表三-1月'!R26,'表三-2月'!R26,'表三-3月'!R26)</f>
        <v>0</v>
      </c>
      <c r="S25" s="44">
        <f>'表三-1月'!S26+'表三-2月'!S26+'表三-3月'!S26</f>
        <v>0</v>
      </c>
      <c r="T25" s="44">
        <f>'表三-1月'!T26+'表三-2月'!T26+'表三-3月'!T26</f>
        <v>0</v>
      </c>
      <c r="U25" s="46">
        <v>0</v>
      </c>
    </row>
    <row r="26" spans="1:21" ht="16.5" customHeight="1">
      <c r="A26" s="47" t="s">
        <v>451</v>
      </c>
      <c r="B26" s="44">
        <f t="shared" si="6"/>
        <v>94</v>
      </c>
      <c r="C26" s="44">
        <f t="shared" si="6"/>
        <v>47428</v>
      </c>
      <c r="D26" s="44">
        <f t="shared" si="6"/>
        <v>251103</v>
      </c>
      <c r="E26" s="45">
        <f t="shared" si="1"/>
        <v>5.294404149447583</v>
      </c>
      <c r="F26" s="44">
        <f>SUM('表三-1月'!F27,'表三-2月'!F27,'表三-3月'!F27)</f>
        <v>2</v>
      </c>
      <c r="G26" s="44">
        <f>'表三-1月'!G27+'表三-2月'!G27+'表三-3月'!G27</f>
        <v>1257</v>
      </c>
      <c r="H26" s="44">
        <f>'表三-1月'!H27+'表三-2月'!H27+'表三-3月'!H27</f>
        <v>6435</v>
      </c>
      <c r="I26" s="45">
        <v>0</v>
      </c>
      <c r="J26" s="44">
        <f>SUM('表三-1月'!J27,'表三-2月'!J27,'表三-3月'!J27)</f>
        <v>92</v>
      </c>
      <c r="K26" s="44">
        <f>'表三-1月'!K27+'表三-2月'!K27+'表三-3月'!K27</f>
        <v>46171</v>
      </c>
      <c r="L26" s="44">
        <f>'表三-1月'!L27+'表三-2月'!L27+'表三-3月'!L27</f>
        <v>244668</v>
      </c>
      <c r="M26" s="45">
        <f t="shared" si="3"/>
        <v>5.299170474973468</v>
      </c>
      <c r="N26" s="44">
        <f>SUM('表三-1月'!N27,'表三-2月'!N27,'表三-3月'!N27)</f>
        <v>0</v>
      </c>
      <c r="O26" s="44">
        <f>'表三-1月'!O27+'表三-2月'!O27+'表三-3月'!O27</f>
        <v>0</v>
      </c>
      <c r="P26" s="44">
        <f>'表三-1月'!P27+'表三-2月'!P27+'表三-3月'!P27</f>
        <v>0</v>
      </c>
      <c r="Q26" s="45">
        <v>0</v>
      </c>
      <c r="R26" s="44">
        <f>SUM('表三-1月'!R27,'表三-2月'!R27,'表三-3月'!R27)</f>
        <v>0</v>
      </c>
      <c r="S26" s="44">
        <f>'表三-1月'!S27+'表三-2月'!S27+'表三-3月'!S27</f>
        <v>0</v>
      </c>
      <c r="T26" s="44">
        <f>'表三-1月'!T27+'表三-2月'!T27+'表三-3月'!T27</f>
        <v>0</v>
      </c>
      <c r="U26" s="46">
        <v>0</v>
      </c>
    </row>
    <row r="27" spans="1:21" ht="16.5" customHeight="1">
      <c r="A27" s="47" t="s">
        <v>452</v>
      </c>
      <c r="B27" s="44">
        <f t="shared" si="6"/>
        <v>709</v>
      </c>
      <c r="C27" s="44">
        <f t="shared" si="6"/>
        <v>312405</v>
      </c>
      <c r="D27" s="44">
        <f t="shared" si="6"/>
        <v>1592724</v>
      </c>
      <c r="E27" s="45">
        <f t="shared" si="1"/>
        <v>5.098266673068613</v>
      </c>
      <c r="F27" s="44">
        <f>SUM('表三-1月'!F28,'表三-2月'!F28,'表三-3月'!F28)</f>
        <v>1</v>
      </c>
      <c r="G27" s="44">
        <f>'表三-1月'!G28+'表三-2月'!G28+'表三-3月'!G28</f>
        <v>8311</v>
      </c>
      <c r="H27" s="44">
        <f>'表三-1月'!H28+'表三-2月'!H28+'表三-3月'!H28</f>
        <v>43973</v>
      </c>
      <c r="I27" s="45">
        <f t="shared" si="2"/>
        <v>5.290939718445434</v>
      </c>
      <c r="J27" s="44">
        <f>SUM('表三-1月'!J28,'表三-2月'!J28,'表三-3月'!J28)</f>
        <v>673</v>
      </c>
      <c r="K27" s="44">
        <f>'表三-1月'!K28+'表三-2月'!K28+'表三-3月'!K28</f>
        <v>264849</v>
      </c>
      <c r="L27" s="44">
        <f>'表三-1月'!L28+'表三-2月'!L28+'表三-3月'!L28</f>
        <v>1354438</v>
      </c>
      <c r="M27" s="45">
        <f t="shared" si="3"/>
        <v>5.114000808007582</v>
      </c>
      <c r="N27" s="44">
        <f>SUM('表三-1月'!N28,'表三-2月'!N28,'表三-3月'!N28)</f>
        <v>35</v>
      </c>
      <c r="O27" s="44">
        <f>'表三-1月'!O28+'表三-2月'!O28+'表三-3月'!O28</f>
        <v>39245</v>
      </c>
      <c r="P27" s="44">
        <f>'表三-1月'!P28+'表三-2月'!P28+'表三-3月'!P28</f>
        <v>194313</v>
      </c>
      <c r="Q27" s="45">
        <f t="shared" si="4"/>
        <v>4.951280417887629</v>
      </c>
      <c r="R27" s="44">
        <f>SUM('表三-1月'!R28,'表三-2月'!R28,'表三-3月'!R28)</f>
        <v>0</v>
      </c>
      <c r="S27" s="44">
        <f>'表三-1月'!S28+'表三-2月'!S28+'表三-3月'!S28</f>
        <v>0</v>
      </c>
      <c r="T27" s="44">
        <f>'表三-1月'!T28+'表三-2月'!T28+'表三-3月'!T28</f>
        <v>0</v>
      </c>
      <c r="U27" s="46">
        <v>0</v>
      </c>
    </row>
    <row r="28" spans="1:21" ht="16.5" customHeight="1">
      <c r="A28" s="43" t="s">
        <v>453</v>
      </c>
      <c r="B28" s="44">
        <f t="shared" si="6"/>
        <v>80</v>
      </c>
      <c r="C28" s="44">
        <f t="shared" si="6"/>
        <v>284678</v>
      </c>
      <c r="D28" s="44">
        <f t="shared" si="6"/>
        <v>2855248</v>
      </c>
      <c r="E28" s="45">
        <f t="shared" si="1"/>
        <v>10.029745888336999</v>
      </c>
      <c r="F28" s="44">
        <f>SUM('表三-1月'!F29,'表三-2月'!F29,'表三-3月'!F29)</f>
        <v>8</v>
      </c>
      <c r="G28" s="44">
        <f>'表三-1月'!G29+'表三-2月'!G29+'表三-3月'!G29</f>
        <v>27706</v>
      </c>
      <c r="H28" s="44">
        <f>'表三-1月'!H29+'表三-2月'!H29+'表三-3月'!H29</f>
        <v>375211</v>
      </c>
      <c r="I28" s="45">
        <f>SUM(H28)/G28</f>
        <v>13.542590052696166</v>
      </c>
      <c r="J28" s="44">
        <f>SUM('表三-1月'!J29,'表三-2月'!J29,'表三-3月'!J29)</f>
        <v>72</v>
      </c>
      <c r="K28" s="44">
        <f>'表三-1月'!K29+'表三-2月'!K29+'表三-3月'!K29</f>
        <v>256972</v>
      </c>
      <c r="L28" s="44">
        <f>'表三-1月'!L29+'表三-2月'!L29+'表三-3月'!L29</f>
        <v>2480037</v>
      </c>
      <c r="M28" s="45">
        <f t="shared" si="3"/>
        <v>9.651000887256199</v>
      </c>
      <c r="N28" s="44">
        <f>SUM('表三-1月'!N29,'表三-2月'!N29,'表三-3月'!N29)</f>
        <v>0</v>
      </c>
      <c r="O28" s="44">
        <f>'表三-1月'!O29+'表三-2月'!O29+'表三-3月'!O29</f>
        <v>0</v>
      </c>
      <c r="P28" s="44">
        <f>'表三-1月'!P29+'表三-2月'!P29+'表三-3月'!P29</f>
        <v>0</v>
      </c>
      <c r="Q28" s="45">
        <v>0</v>
      </c>
      <c r="R28" s="44">
        <f>SUM('表三-1月'!R29,'表三-2月'!R29,'表三-3月'!R29)</f>
        <v>0</v>
      </c>
      <c r="S28" s="44">
        <f>'表三-1月'!S29+'表三-2月'!S29+'表三-3月'!S29</f>
        <v>0</v>
      </c>
      <c r="T28" s="44">
        <f>'表三-1月'!T29+'表三-2月'!T29+'表三-3月'!T29</f>
        <v>0</v>
      </c>
      <c r="U28" s="46">
        <v>0</v>
      </c>
    </row>
    <row r="29" spans="1:21" ht="16.5" customHeight="1" thickBot="1">
      <c r="A29" s="49" t="s">
        <v>454</v>
      </c>
      <c r="B29" s="50">
        <f t="shared" si="6"/>
        <v>805</v>
      </c>
      <c r="C29" s="50">
        <f t="shared" si="6"/>
        <v>367505</v>
      </c>
      <c r="D29" s="50">
        <f t="shared" si="6"/>
        <v>2036911</v>
      </c>
      <c r="E29" s="51">
        <f t="shared" si="1"/>
        <v>5.542539557284935</v>
      </c>
      <c r="F29" s="50">
        <f>SUM('表三-1月'!F30,'表三-2月'!F30,'表三-3月'!F30)</f>
        <v>33</v>
      </c>
      <c r="G29" s="50">
        <f>'表三-1月'!G30+'表三-2月'!G30+'表三-3月'!G30</f>
        <v>85725</v>
      </c>
      <c r="H29" s="50">
        <f>'表三-1月'!H30+'表三-2月'!H30+'表三-3月'!H30</f>
        <v>495462</v>
      </c>
      <c r="I29" s="51">
        <f>SUM(H29)/G29</f>
        <v>5.7796675415573056</v>
      </c>
      <c r="J29" s="50">
        <f>SUM('表三-1月'!J30,'表三-2月'!J30,'表三-3月'!J30)</f>
        <v>767</v>
      </c>
      <c r="K29" s="50">
        <f>'表三-1月'!K30+'表三-2月'!K30+'表三-3月'!K30</f>
        <v>280280</v>
      </c>
      <c r="L29" s="50">
        <f>'表三-1月'!L30+'表三-2月'!L30+'表三-3月'!L30</f>
        <v>1527248</v>
      </c>
      <c r="M29" s="51">
        <f t="shared" si="3"/>
        <v>5.449008134722421</v>
      </c>
      <c r="N29" s="50">
        <f>SUM('表三-1月'!N30,'表三-2月'!N30,'表三-3月'!N30)</f>
        <v>5</v>
      </c>
      <c r="O29" s="50">
        <f>'表三-1月'!O30+'表三-2月'!O30+'表三-3月'!O30</f>
        <v>1500</v>
      </c>
      <c r="P29" s="50">
        <f>'表三-1月'!P30+'表三-2月'!P30+'表三-3月'!P30</f>
        <v>14201</v>
      </c>
      <c r="Q29" s="51">
        <f>SUM(P29)/O29</f>
        <v>9.467333333333332</v>
      </c>
      <c r="R29" s="50">
        <f>SUM('表三-1月'!R30,'表三-2月'!R30,'表三-3月'!R30)</f>
        <v>0</v>
      </c>
      <c r="S29" s="50">
        <f>'表三-1月'!S30+'表三-2月'!S30+'表三-3月'!S30</f>
        <v>0</v>
      </c>
      <c r="T29" s="50">
        <f>'表三-1月'!T30+'表三-2月'!T30+'表三-3月'!T30</f>
        <v>0</v>
      </c>
      <c r="U29" s="52">
        <v>0</v>
      </c>
    </row>
    <row r="30" spans="1:12" ht="12.75">
      <c r="A30" s="120" t="s">
        <v>456</v>
      </c>
      <c r="B30" s="121"/>
      <c r="C30" s="121"/>
      <c r="D30" s="121"/>
      <c r="K30" s="14"/>
      <c r="L30" s="14"/>
    </row>
    <row r="31" spans="1:4" ht="12.75">
      <c r="A31" s="122" t="s">
        <v>65</v>
      </c>
      <c r="B31" s="123"/>
      <c r="C31" s="123"/>
      <c r="D31" s="123"/>
    </row>
    <row r="32" spans="1:21" ht="12.75">
      <c r="A32" s="122" t="s">
        <v>67</v>
      </c>
      <c r="B32" s="123"/>
      <c r="C32" s="123"/>
      <c r="D32" s="1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122" t="s">
        <v>66</v>
      </c>
      <c r="B33" s="123"/>
      <c r="C33" s="123"/>
      <c r="D33" s="12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19" ht="12.75">
      <c r="A57" s="14"/>
      <c r="C57" s="15"/>
      <c r="I57" s="14"/>
      <c r="K57" s="14"/>
      <c r="M57" s="14"/>
      <c r="O57" s="14"/>
      <c r="Q57" s="14"/>
      <c r="S57" s="14"/>
    </row>
    <row r="58" spans="1:19" ht="12.75">
      <c r="A58" s="14"/>
      <c r="C58" s="15"/>
      <c r="E58" s="14"/>
      <c r="G58" s="14"/>
      <c r="I58" s="14"/>
      <c r="K58" s="14"/>
      <c r="M58" s="14"/>
      <c r="O58" s="14"/>
      <c r="Q58" s="14"/>
      <c r="S58" s="14"/>
    </row>
    <row r="59" spans="5:19" ht="12.75">
      <c r="E59" s="14"/>
      <c r="G59" s="14"/>
      <c r="I59" s="14"/>
      <c r="K59" s="14"/>
      <c r="M59" s="14"/>
      <c r="O59" s="14"/>
      <c r="Q59" s="14"/>
      <c r="S59" s="14"/>
    </row>
    <row r="60" spans="5:19" ht="12.75">
      <c r="E60" s="14"/>
      <c r="G60" s="14"/>
      <c r="I60" s="14"/>
      <c r="K60" s="14"/>
      <c r="M60" s="14"/>
      <c r="O60" s="14"/>
      <c r="Q60" s="14"/>
      <c r="S60" s="14"/>
    </row>
    <row r="61" spans="5:19" ht="12.75">
      <c r="E61" s="14"/>
      <c r="G61" s="14"/>
      <c r="I61" s="14"/>
      <c r="K61" s="14"/>
      <c r="M61" s="14"/>
      <c r="O61" s="14"/>
      <c r="Q61" s="14"/>
      <c r="S61" s="14"/>
    </row>
    <row r="62" spans="5:19" ht="12.75">
      <c r="E62" s="14"/>
      <c r="G62" s="14"/>
      <c r="I62" s="14"/>
      <c r="K62" s="14"/>
      <c r="M62" s="14"/>
      <c r="O62" s="14"/>
      <c r="Q62" s="14"/>
      <c r="S62" s="14"/>
    </row>
    <row r="63" spans="5:19" ht="12.75">
      <c r="E63" s="14"/>
      <c r="G63" s="14"/>
      <c r="I63" s="14"/>
      <c r="K63" s="14"/>
      <c r="M63" s="14"/>
      <c r="O63" s="14"/>
      <c r="Q63" s="14"/>
      <c r="S63" s="14"/>
    </row>
    <row r="64" spans="5:19" ht="12.75">
      <c r="E64" s="14"/>
      <c r="G64" s="14"/>
      <c r="I64" s="14"/>
      <c r="K64" s="14"/>
      <c r="M64" s="14"/>
      <c r="O64" s="14"/>
      <c r="Q64" s="14"/>
      <c r="S64" s="14"/>
    </row>
    <row r="65" spans="5:19" ht="12.75">
      <c r="E65" s="14"/>
      <c r="G65" s="14"/>
      <c r="I65" s="14"/>
      <c r="K65" s="14"/>
      <c r="M65" s="14"/>
      <c r="O65" s="14"/>
      <c r="Q65" s="14"/>
      <c r="S65" s="14"/>
    </row>
    <row r="66" spans="5:19" ht="12.75">
      <c r="E66" s="14"/>
      <c r="G66" s="14"/>
      <c r="I66" s="14"/>
      <c r="K66" s="14"/>
      <c r="M66" s="14"/>
      <c r="O66" s="14"/>
      <c r="Q66" s="14"/>
      <c r="S66" s="14"/>
    </row>
    <row r="67" spans="5:19" ht="12.75">
      <c r="E67" s="14"/>
      <c r="G67" s="14"/>
      <c r="I67" s="14"/>
      <c r="K67" s="14"/>
      <c r="M67" s="14"/>
      <c r="O67" s="14"/>
      <c r="Q67" s="14"/>
      <c r="S67" s="14"/>
    </row>
    <row r="68" spans="5:19" ht="12.75">
      <c r="E68" s="14"/>
      <c r="G68" s="14"/>
      <c r="I68" s="14"/>
      <c r="K68" s="14"/>
      <c r="M68" s="14"/>
      <c r="O68" s="14"/>
      <c r="Q68" s="14"/>
      <c r="S68" s="14"/>
    </row>
    <row r="69" spans="5:19" ht="12.75">
      <c r="E69" s="14"/>
      <c r="G69" s="14"/>
      <c r="I69" s="14"/>
      <c r="K69" s="14"/>
      <c r="M69" s="14"/>
      <c r="O69" s="14"/>
      <c r="Q69" s="14"/>
      <c r="S69" s="14"/>
    </row>
    <row r="70" spans="5:19" ht="12.75">
      <c r="E70" s="14"/>
      <c r="G70" s="14"/>
      <c r="I70" s="14"/>
      <c r="K70" s="14"/>
      <c r="M70" s="14"/>
      <c r="O70" s="14"/>
      <c r="Q70" s="14"/>
      <c r="S70" s="14"/>
    </row>
    <row r="71" spans="5:19" ht="12.75">
      <c r="E71" s="14"/>
      <c r="G71" s="14"/>
      <c r="I71" s="14"/>
      <c r="K71" s="14"/>
      <c r="M71" s="14"/>
      <c r="O71" s="14"/>
      <c r="Q71" s="14"/>
      <c r="S71" s="14"/>
    </row>
    <row r="72" spans="5:19" ht="12.75">
      <c r="E72" s="14"/>
      <c r="G72" s="14"/>
      <c r="I72" s="14"/>
      <c r="K72" s="14"/>
      <c r="M72" s="14"/>
      <c r="O72" s="14"/>
      <c r="Q72" s="14"/>
      <c r="S72" s="14"/>
    </row>
    <row r="73" spans="5:19" ht="12.75">
      <c r="E73" s="14"/>
      <c r="G73" s="14"/>
      <c r="I73" s="14"/>
      <c r="K73" s="14"/>
      <c r="M73" s="14"/>
      <c r="O73" s="14"/>
      <c r="Q73" s="14"/>
      <c r="S73" s="14"/>
    </row>
    <row r="74" spans="5:19" ht="12.75">
      <c r="E74" s="14"/>
      <c r="G74" s="14"/>
      <c r="I74" s="14"/>
      <c r="K74" s="14"/>
      <c r="M74" s="14"/>
      <c r="O74" s="14"/>
      <c r="Q74" s="14"/>
      <c r="S74" s="14"/>
    </row>
    <row r="75" spans="5:19" ht="12.75">
      <c r="E75" s="14"/>
      <c r="G75" s="14"/>
      <c r="I75" s="14"/>
      <c r="K75" s="14"/>
      <c r="M75" s="14"/>
      <c r="O75" s="14"/>
      <c r="Q75" s="14"/>
      <c r="S75" s="14"/>
    </row>
    <row r="76" spans="5:19" ht="12.75">
      <c r="E76" s="14"/>
      <c r="G76" s="14"/>
      <c r="I76" s="14"/>
      <c r="K76" s="14"/>
      <c r="M76" s="14"/>
      <c r="O76" s="14"/>
      <c r="Q76" s="14"/>
      <c r="S76" s="14"/>
    </row>
    <row r="77" spans="5:19" ht="12.75">
      <c r="E77" s="14"/>
      <c r="G77" s="14"/>
      <c r="I77" s="14"/>
      <c r="K77" s="14"/>
      <c r="M77" s="14"/>
      <c r="O77" s="14"/>
      <c r="Q77" s="14"/>
      <c r="S77" s="14"/>
    </row>
    <row r="78" spans="5:19" ht="12.75">
      <c r="E78" s="14"/>
      <c r="G78" s="14"/>
      <c r="I78" s="14"/>
      <c r="K78" s="14"/>
      <c r="M78" s="14"/>
      <c r="O78" s="14"/>
      <c r="Q78" s="14"/>
      <c r="S78" s="14"/>
    </row>
    <row r="79" spans="5:19" ht="12.75">
      <c r="E79" s="14"/>
      <c r="G79" s="14"/>
      <c r="I79" s="14"/>
      <c r="K79" s="14"/>
      <c r="M79" s="14"/>
      <c r="O79" s="14"/>
      <c r="Q79" s="14"/>
      <c r="S79" s="14"/>
    </row>
    <row r="80" spans="5:19" ht="12.75">
      <c r="E80" s="14"/>
      <c r="G80" s="14"/>
      <c r="I80" s="14"/>
      <c r="K80" s="14"/>
      <c r="M80" s="14"/>
      <c r="O80" s="14"/>
      <c r="Q80" s="14"/>
      <c r="S80" s="14"/>
    </row>
  </sheetData>
  <mergeCells count="13">
    <mergeCell ref="A30:D30"/>
    <mergeCell ref="A31:D31"/>
    <mergeCell ref="A32:D32"/>
    <mergeCell ref="A33:D33"/>
    <mergeCell ref="R3:U3"/>
    <mergeCell ref="R2:U2"/>
    <mergeCell ref="A1:N1"/>
    <mergeCell ref="A2:O2"/>
    <mergeCell ref="A3:A4"/>
    <mergeCell ref="B3:E3"/>
    <mergeCell ref="F3:I3"/>
    <mergeCell ref="J3:M3"/>
    <mergeCell ref="N3:Q3"/>
  </mergeCells>
  <printOptions/>
  <pageMargins left="0.56" right="0.24" top="0.79" bottom="0.22" header="0.37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:IV16384"/>
    </sheetView>
  </sheetViews>
  <sheetFormatPr defaultColWidth="9.00390625" defaultRowHeight="16.5"/>
  <cols>
    <col min="1" max="1" width="16.25390625" style="1" customWidth="1"/>
    <col min="2" max="2" width="5.625" style="1" customWidth="1"/>
    <col min="3" max="4" width="9.125" style="1" customWidth="1"/>
    <col min="5" max="5" width="5.50390625" style="1" customWidth="1"/>
    <col min="6" max="6" width="6.875" style="1" customWidth="1"/>
    <col min="7" max="7" width="8.50390625" style="1" customWidth="1"/>
    <col min="8" max="8" width="10.00390625" style="1" customWidth="1"/>
    <col min="9" max="9" width="6.50390625" style="1" customWidth="1"/>
    <col min="10" max="10" width="6.875" style="1" customWidth="1"/>
    <col min="11" max="12" width="11.25390625" style="1" customWidth="1"/>
    <col min="13" max="13" width="6.25390625" style="1" customWidth="1"/>
    <col min="14" max="14" width="5.625" style="1" customWidth="1"/>
    <col min="15" max="15" width="8.625" style="1" customWidth="1"/>
    <col min="16" max="16" width="7.875" style="1" customWidth="1"/>
    <col min="17" max="17" width="6.25390625" style="1" customWidth="1"/>
    <col min="18" max="18" width="5.00390625" style="1" customWidth="1"/>
    <col min="19" max="20" width="8.00390625" style="1" customWidth="1"/>
    <col min="21" max="21" width="6.125" style="1" customWidth="1"/>
    <col min="22" max="16384" width="9.00390625" style="1" customWidth="1"/>
  </cols>
  <sheetData>
    <row r="1" ht="14.25">
      <c r="A1" s="1" t="s">
        <v>462</v>
      </c>
    </row>
    <row r="3" spans="1:20" ht="15" thickBot="1">
      <c r="A3" s="106" t="s">
        <v>463</v>
      </c>
      <c r="B3" s="106"/>
      <c r="C3" s="106"/>
      <c r="S3" s="107" t="s">
        <v>464</v>
      </c>
      <c r="T3" s="107"/>
    </row>
    <row r="4" spans="1:21" s="4" customFormat="1" ht="16.5" customHeight="1">
      <c r="A4" s="108" t="s">
        <v>465</v>
      </c>
      <c r="B4" s="110" t="s">
        <v>55</v>
      </c>
      <c r="C4" s="110"/>
      <c r="D4" s="110"/>
      <c r="E4" s="110"/>
      <c r="F4" s="110" t="s">
        <v>56</v>
      </c>
      <c r="G4" s="110"/>
      <c r="H4" s="110"/>
      <c r="I4" s="110"/>
      <c r="J4" s="110" t="s">
        <v>57</v>
      </c>
      <c r="K4" s="110"/>
      <c r="L4" s="110"/>
      <c r="M4" s="110"/>
      <c r="N4" s="110" t="s">
        <v>58</v>
      </c>
      <c r="O4" s="110"/>
      <c r="P4" s="110"/>
      <c r="Q4" s="110"/>
      <c r="R4" s="110" t="s">
        <v>59</v>
      </c>
      <c r="S4" s="110"/>
      <c r="T4" s="110"/>
      <c r="U4" s="111"/>
    </row>
    <row r="5" spans="1:21" s="7" customFormat="1" ht="28.5">
      <c r="A5" s="109"/>
      <c r="B5" s="8" t="s">
        <v>30</v>
      </c>
      <c r="C5" s="8" t="s">
        <v>466</v>
      </c>
      <c r="D5" s="8" t="s">
        <v>31</v>
      </c>
      <c r="E5" s="8" t="s">
        <v>467</v>
      </c>
      <c r="F5" s="8" t="s">
        <v>30</v>
      </c>
      <c r="G5" s="8" t="s">
        <v>466</v>
      </c>
      <c r="H5" s="8" t="s">
        <v>31</v>
      </c>
      <c r="I5" s="8" t="s">
        <v>467</v>
      </c>
      <c r="J5" s="8" t="s">
        <v>30</v>
      </c>
      <c r="K5" s="8" t="s">
        <v>466</v>
      </c>
      <c r="L5" s="8" t="s">
        <v>31</v>
      </c>
      <c r="M5" s="8" t="s">
        <v>467</v>
      </c>
      <c r="N5" s="8" t="s">
        <v>30</v>
      </c>
      <c r="O5" s="8" t="s">
        <v>466</v>
      </c>
      <c r="P5" s="8" t="s">
        <v>31</v>
      </c>
      <c r="Q5" s="8" t="s">
        <v>467</v>
      </c>
      <c r="R5" s="8" t="s">
        <v>30</v>
      </c>
      <c r="S5" s="8" t="s">
        <v>466</v>
      </c>
      <c r="T5" s="8" t="s">
        <v>31</v>
      </c>
      <c r="U5" s="9" t="s">
        <v>467</v>
      </c>
    </row>
    <row r="6" spans="1:21" ht="14.25">
      <c r="A6" s="5" t="s">
        <v>468</v>
      </c>
      <c r="B6" s="31">
        <f aca="true" t="shared" si="0" ref="B6:D7">SUM(F6,J6,N6,R6)</f>
        <v>2585</v>
      </c>
      <c r="C6" s="31">
        <f t="shared" si="0"/>
        <v>2162514</v>
      </c>
      <c r="D6" s="31">
        <f t="shared" si="0"/>
        <v>14203864</v>
      </c>
      <c r="E6" s="26">
        <f aca="true" t="shared" si="1" ref="E6:E30">SUM(D6)/C6</f>
        <v>6.5682182866793</v>
      </c>
      <c r="F6" s="19">
        <f>F7+F29+F30</f>
        <v>162</v>
      </c>
      <c r="G6" s="19">
        <f>G7+G29+G30</f>
        <v>243325</v>
      </c>
      <c r="H6" s="19">
        <f>H7+H29+H30</f>
        <v>1955779</v>
      </c>
      <c r="I6" s="26">
        <f>SUM(H6)/G6</f>
        <v>8.037723209698962</v>
      </c>
      <c r="J6" s="27">
        <f>J7+J29+J30</f>
        <v>2272</v>
      </c>
      <c r="K6" s="27">
        <f>K7+K29+K30</f>
        <v>1870865</v>
      </c>
      <c r="L6" s="27">
        <f>L7+L29+L30</f>
        <v>12056384</v>
      </c>
      <c r="M6" s="26">
        <f>SUM(L6)/K6</f>
        <v>6.444283259347949</v>
      </c>
      <c r="N6" s="24">
        <f>N7+N29+N30</f>
        <v>102</v>
      </c>
      <c r="O6" s="24">
        <f>O7+O29+O30</f>
        <v>37282</v>
      </c>
      <c r="P6" s="24">
        <f>P7+P29+P30</f>
        <v>150311</v>
      </c>
      <c r="Q6" s="26">
        <f>SUM(P6)/O6</f>
        <v>4.031731130304168</v>
      </c>
      <c r="R6" s="24">
        <f>R7+R29+R30</f>
        <v>49</v>
      </c>
      <c r="S6" s="24">
        <f>S7+S29+S30</f>
        <v>11042</v>
      </c>
      <c r="T6" s="24">
        <f>T7+T29+T30</f>
        <v>41390</v>
      </c>
      <c r="U6" s="58">
        <f>SUM(T6)/S6</f>
        <v>3.748415142184387</v>
      </c>
    </row>
    <row r="7" spans="1:21" ht="14.25">
      <c r="A7" s="5" t="s">
        <v>32</v>
      </c>
      <c r="B7" s="31">
        <f t="shared" si="0"/>
        <v>2281</v>
      </c>
      <c r="C7" s="31">
        <f t="shared" si="0"/>
        <v>1901804</v>
      </c>
      <c r="D7" s="31">
        <f t="shared" si="0"/>
        <v>12316230</v>
      </c>
      <c r="E7" s="26">
        <f t="shared" si="1"/>
        <v>6.47607745067315</v>
      </c>
      <c r="F7" s="20">
        <f>F8+F9+F10+F11+F12+F13+F14+F15+F16+F17+F18+F19+F20+F21+F22+F23+F24+F25+F26+F27+F28</f>
        <v>155</v>
      </c>
      <c r="G7" s="20">
        <f>G8+G9+G10+G11+G12+G13+G14+G15+G16+G17+G18+G19+G20+G21+G22+G23+G24+G25+G26+G27+G28</f>
        <v>231197</v>
      </c>
      <c r="H7" s="20">
        <f>H8+H9+H10+H11+H12+H13+H14+H15+H16+H17+H18+H19+H20+H21+H22+H23+H24+H25+H26+H27+H28</f>
        <v>1894531</v>
      </c>
      <c r="I7" s="26">
        <f>SUM(H7)/G7</f>
        <v>8.194444564592102</v>
      </c>
      <c r="J7" s="27">
        <f>J8+J9+J10+J11+J12+J13+J14+J15+J16+J17+J18+J19+J21+J20+J22+J23+J24+J25+J26+J27+J28</f>
        <v>1976</v>
      </c>
      <c r="K7" s="27">
        <f>K8+K9+K10+K11+K12+K13+K14+K15+K16+K17+K18+K19+K21+K20+K22+K23+K24+K25+K26+K27+K28</f>
        <v>1630409</v>
      </c>
      <c r="L7" s="27">
        <f>L8+L9+L10+L11+L12+L13+L14+L15+L16+L17+L18+L19+L21+L20+L22+L23+L24+L25+L26+L27+L28</f>
        <v>10261270</v>
      </c>
      <c r="M7" s="26">
        <f>SUM(L7)/K7</f>
        <v>6.293678457368673</v>
      </c>
      <c r="N7" s="24">
        <f>N8+N9+N10+N11+N12+N13+N14+N15+N16+N17+N18+N19+N20+N21+N22+N23+N24+N25+N26+N27+N28</f>
        <v>101</v>
      </c>
      <c r="O7" s="24">
        <f>O8+O9+O10+O11+O12+O13+O14+O15+O16+O17+O18+O19+O20+O21+O22+O23+O24+O25+O26+O27+O28</f>
        <v>29156</v>
      </c>
      <c r="P7" s="24">
        <f>P8+P9+P10+P11+P12+P13+P14+P15+P16+P17+P18+P19+P20+P21+P22+P23+P24+P25+P26+P27+P28</f>
        <v>119039</v>
      </c>
      <c r="Q7" s="26">
        <f>SUM(P7)/O7</f>
        <v>4.082830292221155</v>
      </c>
      <c r="R7" s="24">
        <f>R8+R9+R10+R11+R12+R13+R14+R15+R16+R17+R18+R19+R20+R21+R22+R23+R24+R25+R26+R27+R28</f>
        <v>49</v>
      </c>
      <c r="S7" s="24">
        <f>S8+S9+S10+S11+S12+S13+S14+S15+S16+S17+S18+S19+S20+S21+S22+S23+S24+S25+S26+S27+S28</f>
        <v>11042</v>
      </c>
      <c r="T7" s="24">
        <f>T8+T9+T10+T11+T12+T13+T14+T15+T16+T17+T18+T19+T20+T21+T22+T23+T24+T25+T26+T27+T28</f>
        <v>41390</v>
      </c>
      <c r="U7" s="58">
        <f>SUM(T7)/S7</f>
        <v>3.748415142184387</v>
      </c>
    </row>
    <row r="8" spans="1:21" ht="14.25">
      <c r="A8" s="5" t="s">
        <v>33</v>
      </c>
      <c r="B8" s="31">
        <f>F8+J8+N8+R8</f>
        <v>57</v>
      </c>
      <c r="C8" s="31">
        <f>G8+K8+O8+S8</f>
        <v>427076</v>
      </c>
      <c r="D8" s="31">
        <f>H8+L8+P8+T8</f>
        <v>3649911</v>
      </c>
      <c r="E8" s="26">
        <f t="shared" si="1"/>
        <v>8.5462798190486</v>
      </c>
      <c r="F8" s="21">
        <v>7</v>
      </c>
      <c r="G8" s="22" t="s">
        <v>469</v>
      </c>
      <c r="H8" s="22" t="s">
        <v>470</v>
      </c>
      <c r="I8" s="26">
        <f>H8/G8</f>
        <v>9.975252717909594</v>
      </c>
      <c r="J8" s="21">
        <v>50</v>
      </c>
      <c r="K8" s="22" t="s">
        <v>471</v>
      </c>
      <c r="L8" s="22" t="s">
        <v>472</v>
      </c>
      <c r="M8" s="26">
        <f>L8/K8</f>
        <v>7.797796426328709</v>
      </c>
      <c r="N8" s="22" t="s">
        <v>457</v>
      </c>
      <c r="O8" s="22" t="s">
        <v>457</v>
      </c>
      <c r="P8" s="22" t="s">
        <v>457</v>
      </c>
      <c r="Q8" s="26" t="e">
        <f>P8/O8</f>
        <v>#DIV/0!</v>
      </c>
      <c r="R8" s="22" t="s">
        <v>457</v>
      </c>
      <c r="S8" s="22" t="s">
        <v>457</v>
      </c>
      <c r="T8" s="22" t="s">
        <v>457</v>
      </c>
      <c r="U8" s="58" t="e">
        <f>T8/S8</f>
        <v>#DIV/0!</v>
      </c>
    </row>
    <row r="9" spans="1:21" ht="14.25">
      <c r="A9" s="5" t="s">
        <v>34</v>
      </c>
      <c r="B9" s="31">
        <f aca="true" t="shared" si="2" ref="B9:B30">F9+J9+N9+R9</f>
        <v>146</v>
      </c>
      <c r="C9" s="31">
        <f aca="true" t="shared" si="3" ref="C9:C30">G9+K9+O9+S9</f>
        <v>49104</v>
      </c>
      <c r="D9" s="31">
        <f aca="true" t="shared" si="4" ref="D9:D30">H9+L9+P9+T9</f>
        <v>256694</v>
      </c>
      <c r="E9" s="26">
        <f t="shared" si="1"/>
        <v>5.2275578364288044</v>
      </c>
      <c r="F9" s="22" t="s">
        <v>457</v>
      </c>
      <c r="G9" s="22" t="s">
        <v>457</v>
      </c>
      <c r="H9" s="22" t="s">
        <v>457</v>
      </c>
      <c r="I9" s="26" t="e">
        <f aca="true" t="shared" si="5" ref="I9:I30">H9/G9</f>
        <v>#DIV/0!</v>
      </c>
      <c r="J9" s="21">
        <v>142</v>
      </c>
      <c r="K9" s="22" t="s">
        <v>473</v>
      </c>
      <c r="L9" s="22" t="s">
        <v>474</v>
      </c>
      <c r="M9" s="26">
        <f aca="true" t="shared" si="6" ref="M9:M30">L9/K9</f>
        <v>5.239626011135623</v>
      </c>
      <c r="N9" s="21">
        <v>3</v>
      </c>
      <c r="O9" s="22" t="s">
        <v>475</v>
      </c>
      <c r="P9" s="22" t="s">
        <v>476</v>
      </c>
      <c r="Q9" s="26">
        <f aca="true" t="shared" si="7" ref="Q9:Q30">P9/O9</f>
        <v>5.126072041166381</v>
      </c>
      <c r="R9" s="21">
        <v>1</v>
      </c>
      <c r="S9" s="21">
        <v>343</v>
      </c>
      <c r="T9" s="22" t="s">
        <v>477</v>
      </c>
      <c r="U9" s="58">
        <f aca="true" t="shared" si="8" ref="U9:U30">T9/S9</f>
        <v>3.8979591836734695</v>
      </c>
    </row>
    <row r="10" spans="1:21" ht="14.25">
      <c r="A10" s="5" t="s">
        <v>35</v>
      </c>
      <c r="B10" s="31">
        <f t="shared" si="2"/>
        <v>135</v>
      </c>
      <c r="C10" s="31">
        <f t="shared" si="3"/>
        <v>298914</v>
      </c>
      <c r="D10" s="31">
        <f t="shared" si="4"/>
        <v>1812170</v>
      </c>
      <c r="E10" s="26">
        <f t="shared" si="1"/>
        <v>6.06251296359488</v>
      </c>
      <c r="F10" s="21">
        <v>20</v>
      </c>
      <c r="G10" s="22" t="s">
        <v>478</v>
      </c>
      <c r="H10" s="22" t="s">
        <v>479</v>
      </c>
      <c r="I10" s="26">
        <f t="shared" si="5"/>
        <v>5.298474190032696</v>
      </c>
      <c r="J10" s="21">
        <v>110</v>
      </c>
      <c r="K10" s="22" t="s">
        <v>480</v>
      </c>
      <c r="L10" s="22" t="s">
        <v>481</v>
      </c>
      <c r="M10" s="26">
        <f t="shared" si="6"/>
        <v>6.121516922170235</v>
      </c>
      <c r="N10" s="21">
        <v>2</v>
      </c>
      <c r="O10" s="21">
        <v>164</v>
      </c>
      <c r="P10" s="21">
        <v>608</v>
      </c>
      <c r="Q10" s="26">
        <f t="shared" si="7"/>
        <v>3.707317073170732</v>
      </c>
      <c r="R10" s="21">
        <v>3</v>
      </c>
      <c r="S10" s="21">
        <v>290</v>
      </c>
      <c r="T10" s="22" t="s">
        <v>482</v>
      </c>
      <c r="U10" s="58">
        <f t="shared" si="8"/>
        <v>3.9586206896551723</v>
      </c>
    </row>
    <row r="11" spans="1:21" ht="14.25">
      <c r="A11" s="5" t="s">
        <v>36</v>
      </c>
      <c r="B11" s="31">
        <f t="shared" si="2"/>
        <v>72</v>
      </c>
      <c r="C11" s="31">
        <f t="shared" si="3"/>
        <v>81420</v>
      </c>
      <c r="D11" s="31">
        <f t="shared" si="4"/>
        <v>494463</v>
      </c>
      <c r="E11" s="26">
        <f t="shared" si="1"/>
        <v>6.072991893883566</v>
      </c>
      <c r="F11" s="21">
        <v>11</v>
      </c>
      <c r="G11" s="22" t="s">
        <v>483</v>
      </c>
      <c r="H11" s="22" t="s">
        <v>484</v>
      </c>
      <c r="I11" s="26">
        <f t="shared" si="5"/>
        <v>5.084243369734789</v>
      </c>
      <c r="J11" s="21">
        <v>59</v>
      </c>
      <c r="K11" s="22" t="s">
        <v>485</v>
      </c>
      <c r="L11" s="22" t="s">
        <v>486</v>
      </c>
      <c r="M11" s="26">
        <f t="shared" si="6"/>
        <v>6.1866243054263155</v>
      </c>
      <c r="N11" s="22" t="s">
        <v>457</v>
      </c>
      <c r="O11" s="22" t="s">
        <v>457</v>
      </c>
      <c r="P11" s="22" t="s">
        <v>457</v>
      </c>
      <c r="Q11" s="26" t="e">
        <f t="shared" si="7"/>
        <v>#DIV/0!</v>
      </c>
      <c r="R11" s="21">
        <v>2</v>
      </c>
      <c r="S11" s="22" t="s">
        <v>487</v>
      </c>
      <c r="T11" s="22" t="s">
        <v>488</v>
      </c>
      <c r="U11" s="58">
        <f t="shared" si="8"/>
        <v>2.810506566604128</v>
      </c>
    </row>
    <row r="12" spans="1:21" ht="14.25">
      <c r="A12" s="5" t="s">
        <v>37</v>
      </c>
      <c r="B12" s="31">
        <f t="shared" si="2"/>
        <v>91</v>
      </c>
      <c r="C12" s="31">
        <f t="shared" si="3"/>
        <v>44211</v>
      </c>
      <c r="D12" s="31">
        <f t="shared" si="4"/>
        <v>218909</v>
      </c>
      <c r="E12" s="26">
        <f t="shared" si="1"/>
        <v>4.951460043880482</v>
      </c>
      <c r="F12" s="22" t="s">
        <v>457</v>
      </c>
      <c r="G12" s="22" t="s">
        <v>457</v>
      </c>
      <c r="H12" s="22" t="s">
        <v>457</v>
      </c>
      <c r="I12" s="26" t="e">
        <f t="shared" si="5"/>
        <v>#DIV/0!</v>
      </c>
      <c r="J12" s="21">
        <v>69</v>
      </c>
      <c r="K12" s="22" t="s">
        <v>489</v>
      </c>
      <c r="L12" s="22" t="s">
        <v>490</v>
      </c>
      <c r="M12" s="26">
        <f t="shared" si="6"/>
        <v>5.055064756840209</v>
      </c>
      <c r="N12" s="21">
        <v>18</v>
      </c>
      <c r="O12" s="22" t="s">
        <v>491</v>
      </c>
      <c r="P12" s="22" t="s">
        <v>492</v>
      </c>
      <c r="Q12" s="26">
        <f t="shared" si="7"/>
        <v>4.59115892878026</v>
      </c>
      <c r="R12" s="21">
        <v>4</v>
      </c>
      <c r="S12" s="21">
        <v>683</v>
      </c>
      <c r="T12" s="22" t="s">
        <v>493</v>
      </c>
      <c r="U12" s="58">
        <f t="shared" si="8"/>
        <v>4.156661786237189</v>
      </c>
    </row>
    <row r="13" spans="1:21" ht="14.25">
      <c r="A13" s="5" t="s">
        <v>38</v>
      </c>
      <c r="B13" s="31">
        <f t="shared" si="2"/>
        <v>319</v>
      </c>
      <c r="C13" s="31">
        <f t="shared" si="3"/>
        <v>143086</v>
      </c>
      <c r="D13" s="31">
        <f t="shared" si="4"/>
        <v>746420</v>
      </c>
      <c r="E13" s="26">
        <f t="shared" si="1"/>
        <v>5.216583033979565</v>
      </c>
      <c r="F13" s="21">
        <v>14</v>
      </c>
      <c r="G13" s="22" t="s">
        <v>494</v>
      </c>
      <c r="H13" s="22" t="s">
        <v>495</v>
      </c>
      <c r="I13" s="26">
        <f t="shared" si="5"/>
        <v>4.999740360898351</v>
      </c>
      <c r="J13" s="21">
        <v>305</v>
      </c>
      <c r="K13" s="22" t="s">
        <v>496</v>
      </c>
      <c r="L13" s="22" t="s">
        <v>497</v>
      </c>
      <c r="M13" s="26">
        <f t="shared" si="6"/>
        <v>5.228920913260897</v>
      </c>
      <c r="N13" s="22" t="s">
        <v>457</v>
      </c>
      <c r="O13" s="22" t="s">
        <v>457</v>
      </c>
      <c r="P13" s="22" t="s">
        <v>457</v>
      </c>
      <c r="Q13" s="26" t="e">
        <f t="shared" si="7"/>
        <v>#DIV/0!</v>
      </c>
      <c r="R13" s="22" t="s">
        <v>457</v>
      </c>
      <c r="S13" s="22" t="s">
        <v>457</v>
      </c>
      <c r="T13" s="22" t="s">
        <v>457</v>
      </c>
      <c r="U13" s="58" t="e">
        <f t="shared" si="8"/>
        <v>#DIV/0!</v>
      </c>
    </row>
    <row r="14" spans="1:21" ht="14.25">
      <c r="A14" s="5" t="s">
        <v>39</v>
      </c>
      <c r="B14" s="31">
        <f t="shared" si="2"/>
        <v>117</v>
      </c>
      <c r="C14" s="31">
        <f t="shared" si="3"/>
        <v>57830</v>
      </c>
      <c r="D14" s="31">
        <f t="shared" si="4"/>
        <v>304081</v>
      </c>
      <c r="E14" s="26">
        <f t="shared" si="1"/>
        <v>5.258187791803562</v>
      </c>
      <c r="F14" s="21">
        <v>11</v>
      </c>
      <c r="G14" s="22" t="s">
        <v>498</v>
      </c>
      <c r="H14" s="22" t="s">
        <v>499</v>
      </c>
      <c r="I14" s="26">
        <f t="shared" si="5"/>
        <v>5.0813725490196076</v>
      </c>
      <c r="J14" s="21">
        <v>100</v>
      </c>
      <c r="K14" s="22" t="s">
        <v>500</v>
      </c>
      <c r="L14" s="22" t="s">
        <v>501</v>
      </c>
      <c r="M14" s="26">
        <f t="shared" si="6"/>
        <v>5.3472280275107344</v>
      </c>
      <c r="N14" s="21">
        <v>6</v>
      </c>
      <c r="O14" s="22" t="s">
        <v>502</v>
      </c>
      <c r="P14" s="22" t="s">
        <v>503</v>
      </c>
      <c r="Q14" s="26">
        <f t="shared" si="7"/>
        <v>3.317415730337079</v>
      </c>
      <c r="R14" s="22" t="s">
        <v>457</v>
      </c>
      <c r="S14" s="22" t="s">
        <v>457</v>
      </c>
      <c r="T14" s="22" t="s">
        <v>457</v>
      </c>
      <c r="U14" s="58" t="e">
        <f t="shared" si="8"/>
        <v>#DIV/0!</v>
      </c>
    </row>
    <row r="15" spans="1:21" ht="14.25">
      <c r="A15" s="5" t="s">
        <v>40</v>
      </c>
      <c r="B15" s="31">
        <f t="shared" si="2"/>
        <v>58</v>
      </c>
      <c r="C15" s="31">
        <f t="shared" si="3"/>
        <v>62566</v>
      </c>
      <c r="D15" s="31">
        <f t="shared" si="4"/>
        <v>317136</v>
      </c>
      <c r="E15" s="26">
        <f t="shared" si="1"/>
        <v>5.068823322571364</v>
      </c>
      <c r="F15" s="21">
        <v>20</v>
      </c>
      <c r="G15" s="22" t="s">
        <v>504</v>
      </c>
      <c r="H15" s="22" t="s">
        <v>505</v>
      </c>
      <c r="I15" s="26">
        <f t="shared" si="5"/>
        <v>5.133052039381154</v>
      </c>
      <c r="J15" s="21">
        <v>31</v>
      </c>
      <c r="K15" s="22" t="s">
        <v>506</v>
      </c>
      <c r="L15" s="22" t="s">
        <v>507</v>
      </c>
      <c r="M15" s="26">
        <f t="shared" si="6"/>
        <v>5.069696335078534</v>
      </c>
      <c r="N15" s="21">
        <v>6</v>
      </c>
      <c r="O15" s="21">
        <v>526</v>
      </c>
      <c r="P15" s="22" t="s">
        <v>508</v>
      </c>
      <c r="Q15" s="26">
        <f t="shared" si="7"/>
        <v>3.4049429657794676</v>
      </c>
      <c r="R15" s="21">
        <v>1</v>
      </c>
      <c r="S15" s="21">
        <v>70</v>
      </c>
      <c r="T15" s="21">
        <v>275</v>
      </c>
      <c r="U15" s="58">
        <f t="shared" si="8"/>
        <v>3.9285714285714284</v>
      </c>
    </row>
    <row r="16" spans="1:21" ht="14.25">
      <c r="A16" s="5" t="s">
        <v>509</v>
      </c>
      <c r="B16" s="31">
        <f t="shared" si="2"/>
        <v>35</v>
      </c>
      <c r="C16" s="31">
        <f t="shared" si="3"/>
        <v>30924</v>
      </c>
      <c r="D16" s="31">
        <f t="shared" si="4"/>
        <v>154016</v>
      </c>
      <c r="E16" s="26">
        <f t="shared" si="1"/>
        <v>4.980468244729013</v>
      </c>
      <c r="F16" s="21">
        <v>2</v>
      </c>
      <c r="G16" s="21">
        <v>208</v>
      </c>
      <c r="H16" s="22" t="s">
        <v>510</v>
      </c>
      <c r="I16" s="26">
        <f t="shared" si="5"/>
        <v>5</v>
      </c>
      <c r="J16" s="21">
        <v>30</v>
      </c>
      <c r="K16" s="22" t="s">
        <v>511</v>
      </c>
      <c r="L16" s="22" t="s">
        <v>512</v>
      </c>
      <c r="M16" s="26">
        <f t="shared" si="6"/>
        <v>5.003651815948476</v>
      </c>
      <c r="N16" s="21">
        <v>1</v>
      </c>
      <c r="O16" s="21">
        <v>44</v>
      </c>
      <c r="P16" s="21">
        <v>108</v>
      </c>
      <c r="Q16" s="26">
        <f t="shared" si="7"/>
        <v>2.4545454545454546</v>
      </c>
      <c r="R16" s="21">
        <v>2</v>
      </c>
      <c r="S16" s="21">
        <v>550</v>
      </c>
      <c r="T16" s="22" t="s">
        <v>513</v>
      </c>
      <c r="U16" s="58">
        <f t="shared" si="8"/>
        <v>3.9054545454545453</v>
      </c>
    </row>
    <row r="17" spans="1:21" ht="14.25">
      <c r="A17" s="5" t="s">
        <v>41</v>
      </c>
      <c r="B17" s="31">
        <f t="shared" si="2"/>
        <v>56</v>
      </c>
      <c r="C17" s="31">
        <f t="shared" si="3"/>
        <v>19267</v>
      </c>
      <c r="D17" s="31">
        <f t="shared" si="4"/>
        <v>95305</v>
      </c>
      <c r="E17" s="26">
        <f t="shared" si="1"/>
        <v>4.946540717288628</v>
      </c>
      <c r="F17" s="21">
        <v>22</v>
      </c>
      <c r="G17" s="22" t="s">
        <v>514</v>
      </c>
      <c r="H17" s="22" t="s">
        <v>515</v>
      </c>
      <c r="I17" s="26">
        <f t="shared" si="5"/>
        <v>4.778584211572877</v>
      </c>
      <c r="J17" s="21">
        <v>26</v>
      </c>
      <c r="K17" s="22" t="s">
        <v>516</v>
      </c>
      <c r="L17" s="22" t="s">
        <v>517</v>
      </c>
      <c r="M17" s="26">
        <f t="shared" si="6"/>
        <v>5.379910428662828</v>
      </c>
      <c r="N17" s="21">
        <v>2</v>
      </c>
      <c r="O17" s="21">
        <v>616</v>
      </c>
      <c r="P17" s="22" t="s">
        <v>518</v>
      </c>
      <c r="Q17" s="26">
        <f t="shared" si="7"/>
        <v>3.137987012987013</v>
      </c>
      <c r="R17" s="21">
        <v>6</v>
      </c>
      <c r="S17" s="21">
        <v>778</v>
      </c>
      <c r="T17" s="22" t="s">
        <v>519</v>
      </c>
      <c r="U17" s="58">
        <f t="shared" si="8"/>
        <v>4.196658097686376</v>
      </c>
    </row>
    <row r="18" spans="1:21" ht="14.25">
      <c r="A18" s="5" t="s">
        <v>42</v>
      </c>
      <c r="B18" s="31">
        <f t="shared" si="2"/>
        <v>218</v>
      </c>
      <c r="C18" s="31">
        <f t="shared" si="3"/>
        <v>76285</v>
      </c>
      <c r="D18" s="31">
        <f t="shared" si="4"/>
        <v>367428</v>
      </c>
      <c r="E18" s="26">
        <f t="shared" si="1"/>
        <v>4.816517008586223</v>
      </c>
      <c r="F18" s="21">
        <v>1</v>
      </c>
      <c r="G18" s="22" t="s">
        <v>520</v>
      </c>
      <c r="H18" s="22" t="s">
        <v>521</v>
      </c>
      <c r="I18" s="26">
        <f t="shared" si="5"/>
        <v>4.9997678737233056</v>
      </c>
      <c r="J18" s="21">
        <v>184</v>
      </c>
      <c r="K18" s="22" t="s">
        <v>522</v>
      </c>
      <c r="L18" s="22" t="s">
        <v>523</v>
      </c>
      <c r="M18" s="26">
        <f t="shared" si="6"/>
        <v>5.0066465659409305</v>
      </c>
      <c r="N18" s="21">
        <v>29</v>
      </c>
      <c r="O18" s="22" t="s">
        <v>524</v>
      </c>
      <c r="P18" s="22" t="s">
        <v>525</v>
      </c>
      <c r="Q18" s="26">
        <f t="shared" si="7"/>
        <v>3.911352852679088</v>
      </c>
      <c r="R18" s="21">
        <v>4</v>
      </c>
      <c r="S18" s="22" t="s">
        <v>526</v>
      </c>
      <c r="T18" s="22" t="s">
        <v>527</v>
      </c>
      <c r="U18" s="58">
        <f t="shared" si="8"/>
        <v>3.490771558245083</v>
      </c>
    </row>
    <row r="19" spans="1:21" ht="14.25">
      <c r="A19" s="5" t="s">
        <v>43</v>
      </c>
      <c r="B19" s="31">
        <f t="shared" si="2"/>
        <v>237</v>
      </c>
      <c r="C19" s="31">
        <f t="shared" si="3"/>
        <v>86231</v>
      </c>
      <c r="D19" s="31">
        <f t="shared" si="4"/>
        <v>496182</v>
      </c>
      <c r="E19" s="26">
        <f t="shared" si="1"/>
        <v>5.754102352982106</v>
      </c>
      <c r="F19" s="21">
        <v>22</v>
      </c>
      <c r="G19" s="22" t="s">
        <v>528</v>
      </c>
      <c r="H19" s="22" t="s">
        <v>529</v>
      </c>
      <c r="I19" s="26">
        <f t="shared" si="5"/>
        <v>5.141416456566582</v>
      </c>
      <c r="J19" s="21">
        <v>206</v>
      </c>
      <c r="K19" s="22" t="s">
        <v>530</v>
      </c>
      <c r="L19" s="22" t="s">
        <v>531</v>
      </c>
      <c r="M19" s="26">
        <f t="shared" si="6"/>
        <v>5.845568761497215</v>
      </c>
      <c r="N19" s="21">
        <v>2</v>
      </c>
      <c r="O19" s="21">
        <v>92</v>
      </c>
      <c r="P19" s="21">
        <v>284</v>
      </c>
      <c r="Q19" s="26">
        <f t="shared" si="7"/>
        <v>3.0869565217391304</v>
      </c>
      <c r="R19" s="21">
        <v>7</v>
      </c>
      <c r="S19" s="21">
        <v>764</v>
      </c>
      <c r="T19" s="22" t="s">
        <v>532</v>
      </c>
      <c r="U19" s="58">
        <f t="shared" si="8"/>
        <v>3.8965968586387434</v>
      </c>
    </row>
    <row r="20" spans="1:21" ht="14.25">
      <c r="A20" s="5" t="s">
        <v>44</v>
      </c>
      <c r="B20" s="31">
        <f t="shared" si="2"/>
        <v>194</v>
      </c>
      <c r="C20" s="31">
        <f t="shared" si="3"/>
        <v>37359</v>
      </c>
      <c r="D20" s="31">
        <f t="shared" si="4"/>
        <v>186814</v>
      </c>
      <c r="E20" s="26">
        <f t="shared" si="1"/>
        <v>5.0005085789234185</v>
      </c>
      <c r="F20" s="21">
        <v>5</v>
      </c>
      <c r="G20" s="22" t="s">
        <v>533</v>
      </c>
      <c r="H20" s="22" t="s">
        <v>534</v>
      </c>
      <c r="I20" s="26">
        <f t="shared" si="5"/>
        <v>5.003026634382566</v>
      </c>
      <c r="J20" s="21">
        <v>188</v>
      </c>
      <c r="K20" s="22" t="s">
        <v>535</v>
      </c>
      <c r="L20" s="22" t="s">
        <v>536</v>
      </c>
      <c r="M20" s="26">
        <f t="shared" si="6"/>
        <v>5.008292435268235</v>
      </c>
      <c r="N20" s="22" t="s">
        <v>457</v>
      </c>
      <c r="O20" s="22" t="s">
        <v>457</v>
      </c>
      <c r="P20" s="22" t="s">
        <v>457</v>
      </c>
      <c r="Q20" s="26" t="e">
        <f t="shared" si="7"/>
        <v>#DIV/0!</v>
      </c>
      <c r="R20" s="21">
        <v>1</v>
      </c>
      <c r="S20" s="21">
        <v>253</v>
      </c>
      <c r="T20" s="21">
        <v>985</v>
      </c>
      <c r="U20" s="58">
        <f t="shared" si="8"/>
        <v>3.8932806324110674</v>
      </c>
    </row>
    <row r="21" spans="1:21" ht="14.25">
      <c r="A21" s="5" t="s">
        <v>45</v>
      </c>
      <c r="B21" s="31">
        <f t="shared" si="2"/>
        <v>43</v>
      </c>
      <c r="C21" s="31">
        <f t="shared" si="3"/>
        <v>7895</v>
      </c>
      <c r="D21" s="31">
        <f t="shared" si="4"/>
        <v>33359</v>
      </c>
      <c r="E21" s="26">
        <f t="shared" si="1"/>
        <v>4.2253324889170365</v>
      </c>
      <c r="F21" s="21">
        <v>1</v>
      </c>
      <c r="G21" s="21">
        <v>498</v>
      </c>
      <c r="H21" s="22" t="s">
        <v>537</v>
      </c>
      <c r="I21" s="26">
        <f t="shared" si="5"/>
        <v>5.27710843373494</v>
      </c>
      <c r="J21" s="21">
        <v>13</v>
      </c>
      <c r="K21" s="22" t="s">
        <v>538</v>
      </c>
      <c r="L21" s="22" t="s">
        <v>539</v>
      </c>
      <c r="M21" s="26">
        <f t="shared" si="6"/>
        <v>5.253881278538813</v>
      </c>
      <c r="N21" s="21">
        <v>19</v>
      </c>
      <c r="O21" s="22" t="s">
        <v>540</v>
      </c>
      <c r="P21" s="22" t="s">
        <v>541</v>
      </c>
      <c r="Q21" s="26">
        <f t="shared" si="7"/>
        <v>2.978936464088398</v>
      </c>
      <c r="R21" s="21">
        <v>10</v>
      </c>
      <c r="S21" s="22" t="s">
        <v>542</v>
      </c>
      <c r="T21" s="22" t="s">
        <v>543</v>
      </c>
      <c r="U21" s="58">
        <f t="shared" si="8"/>
        <v>3.984375</v>
      </c>
    </row>
    <row r="22" spans="1:21" ht="14.25">
      <c r="A22" s="5" t="s">
        <v>46</v>
      </c>
      <c r="B22" s="31">
        <f t="shared" si="2"/>
        <v>122</v>
      </c>
      <c r="C22" s="31">
        <f t="shared" si="3"/>
        <v>31343</v>
      </c>
      <c r="D22" s="31">
        <f t="shared" si="4"/>
        <v>152605</v>
      </c>
      <c r="E22" s="26">
        <f t="shared" si="1"/>
        <v>4.868870242159334</v>
      </c>
      <c r="F22" s="21">
        <v>10</v>
      </c>
      <c r="G22" s="22" t="s">
        <v>544</v>
      </c>
      <c r="H22" s="22" t="s">
        <v>545</v>
      </c>
      <c r="I22" s="26">
        <f t="shared" si="5"/>
        <v>4.929727740986019</v>
      </c>
      <c r="J22" s="21">
        <v>111</v>
      </c>
      <c r="K22" s="22" t="s">
        <v>546</v>
      </c>
      <c r="L22" s="22" t="s">
        <v>547</v>
      </c>
      <c r="M22" s="26">
        <f t="shared" si="6"/>
        <v>4.876132612207628</v>
      </c>
      <c r="N22" s="21">
        <v>1</v>
      </c>
      <c r="O22" s="21">
        <v>151</v>
      </c>
      <c r="P22" s="21">
        <v>363</v>
      </c>
      <c r="Q22" s="26">
        <f t="shared" si="7"/>
        <v>2.403973509933775</v>
      </c>
      <c r="R22" s="22" t="s">
        <v>457</v>
      </c>
      <c r="S22" s="22" t="s">
        <v>457</v>
      </c>
      <c r="T22" s="22" t="s">
        <v>457</v>
      </c>
      <c r="U22" s="58" t="e">
        <f t="shared" si="8"/>
        <v>#DIV/0!</v>
      </c>
    </row>
    <row r="23" spans="1:21" ht="14.25">
      <c r="A23" s="5" t="s">
        <v>47</v>
      </c>
      <c r="B23" s="31">
        <f t="shared" si="2"/>
        <v>24</v>
      </c>
      <c r="C23" s="31">
        <f t="shared" si="3"/>
        <v>5398</v>
      </c>
      <c r="D23" s="31">
        <f t="shared" si="4"/>
        <v>25698</v>
      </c>
      <c r="E23" s="26">
        <f t="shared" si="1"/>
        <v>4.760652093367914</v>
      </c>
      <c r="F23" s="22" t="s">
        <v>457</v>
      </c>
      <c r="G23" s="22" t="s">
        <v>457</v>
      </c>
      <c r="H23" s="22" t="s">
        <v>457</v>
      </c>
      <c r="I23" s="26" t="e">
        <f t="shared" si="5"/>
        <v>#DIV/0!</v>
      </c>
      <c r="J23" s="21">
        <v>18</v>
      </c>
      <c r="K23" s="22" t="s">
        <v>548</v>
      </c>
      <c r="L23" s="22" t="s">
        <v>549</v>
      </c>
      <c r="M23" s="26">
        <f t="shared" si="6"/>
        <v>5.055401662049862</v>
      </c>
      <c r="N23" s="22" t="s">
        <v>457</v>
      </c>
      <c r="O23" s="22" t="s">
        <v>457</v>
      </c>
      <c r="P23" s="22" t="s">
        <v>457</v>
      </c>
      <c r="Q23" s="26" t="e">
        <f t="shared" si="7"/>
        <v>#DIV/0!</v>
      </c>
      <c r="R23" s="21">
        <v>6</v>
      </c>
      <c r="S23" s="22" t="s">
        <v>550</v>
      </c>
      <c r="T23" s="22" t="s">
        <v>551</v>
      </c>
      <c r="U23" s="58">
        <f t="shared" si="8"/>
        <v>3.9404344779257183</v>
      </c>
    </row>
    <row r="24" spans="1:21" ht="14.25">
      <c r="A24" s="5" t="s">
        <v>48</v>
      </c>
      <c r="B24" s="31">
        <f t="shared" si="2"/>
        <v>8</v>
      </c>
      <c r="C24" s="31">
        <f t="shared" si="3"/>
        <v>5518</v>
      </c>
      <c r="D24" s="31">
        <f t="shared" si="4"/>
        <v>29184</v>
      </c>
      <c r="E24" s="26">
        <f t="shared" si="1"/>
        <v>5.288872779992751</v>
      </c>
      <c r="F24" s="21">
        <v>1</v>
      </c>
      <c r="G24" s="22" t="s">
        <v>552</v>
      </c>
      <c r="H24" s="22" t="s">
        <v>553</v>
      </c>
      <c r="I24" s="26">
        <f t="shared" si="5"/>
        <v>4.99865627519484</v>
      </c>
      <c r="J24" s="21">
        <v>7</v>
      </c>
      <c r="K24" s="22" t="s">
        <v>554</v>
      </c>
      <c r="L24" s="22" t="s">
        <v>555</v>
      </c>
      <c r="M24" s="26">
        <f t="shared" si="6"/>
        <v>5.889816360601002</v>
      </c>
      <c r="N24" s="22" t="s">
        <v>457</v>
      </c>
      <c r="O24" s="22" t="s">
        <v>457</v>
      </c>
      <c r="P24" s="22" t="s">
        <v>457</v>
      </c>
      <c r="Q24" s="26" t="e">
        <f t="shared" si="7"/>
        <v>#DIV/0!</v>
      </c>
      <c r="R24" s="22" t="s">
        <v>457</v>
      </c>
      <c r="S24" s="22" t="s">
        <v>457</v>
      </c>
      <c r="T24" s="22" t="s">
        <v>457</v>
      </c>
      <c r="U24" s="58" t="e">
        <f t="shared" si="8"/>
        <v>#DIV/0!</v>
      </c>
    </row>
    <row r="25" spans="1:21" ht="14.25">
      <c r="A25" s="5" t="s">
        <v>49</v>
      </c>
      <c r="B25" s="31">
        <f t="shared" si="2"/>
        <v>56</v>
      </c>
      <c r="C25" s="31">
        <f t="shared" si="3"/>
        <v>226086</v>
      </c>
      <c r="D25" s="31">
        <f t="shared" si="4"/>
        <v>1663466</v>
      </c>
      <c r="E25" s="26">
        <f t="shared" si="1"/>
        <v>7.357669205523562</v>
      </c>
      <c r="F25" s="21">
        <v>2</v>
      </c>
      <c r="G25" s="21">
        <v>569</v>
      </c>
      <c r="H25" s="22" t="s">
        <v>556</v>
      </c>
      <c r="I25" s="26">
        <f t="shared" si="5"/>
        <v>5.859402460456942</v>
      </c>
      <c r="J25" s="21">
        <v>54</v>
      </c>
      <c r="K25" s="22" t="s">
        <v>557</v>
      </c>
      <c r="L25" s="22" t="s">
        <v>558</v>
      </c>
      <c r="M25" s="26">
        <f t="shared" si="6"/>
        <v>7.361449469441328</v>
      </c>
      <c r="N25" s="22" t="s">
        <v>457</v>
      </c>
      <c r="O25" s="22" t="s">
        <v>457</v>
      </c>
      <c r="P25" s="22" t="s">
        <v>457</v>
      </c>
      <c r="Q25" s="26" t="e">
        <f t="shared" si="7"/>
        <v>#DIV/0!</v>
      </c>
      <c r="R25" s="22" t="s">
        <v>457</v>
      </c>
      <c r="S25" s="22" t="s">
        <v>457</v>
      </c>
      <c r="T25" s="22" t="s">
        <v>457</v>
      </c>
      <c r="U25" s="58" t="e">
        <f t="shared" si="8"/>
        <v>#DIV/0!</v>
      </c>
    </row>
    <row r="26" spans="1:21" ht="14.25">
      <c r="A26" s="5" t="s">
        <v>50</v>
      </c>
      <c r="B26" s="31">
        <f t="shared" si="2"/>
        <v>83</v>
      </c>
      <c r="C26" s="31">
        <f t="shared" si="3"/>
        <v>95690</v>
      </c>
      <c r="D26" s="31">
        <f t="shared" si="4"/>
        <v>532043</v>
      </c>
      <c r="E26" s="26">
        <f t="shared" si="1"/>
        <v>5.560068972724423</v>
      </c>
      <c r="F26" s="21">
        <v>2</v>
      </c>
      <c r="G26" s="21">
        <v>482</v>
      </c>
      <c r="H26" s="22" t="s">
        <v>559</v>
      </c>
      <c r="I26" s="26">
        <f t="shared" si="5"/>
        <v>5.45643153526971</v>
      </c>
      <c r="J26" s="21">
        <v>75</v>
      </c>
      <c r="K26" s="22" t="s">
        <v>560</v>
      </c>
      <c r="L26" s="22" t="s">
        <v>561</v>
      </c>
      <c r="M26" s="26">
        <f t="shared" si="6"/>
        <v>5.574576929718528</v>
      </c>
      <c r="N26" s="21">
        <v>5</v>
      </c>
      <c r="O26" s="22" t="s">
        <v>562</v>
      </c>
      <c r="P26" s="22" t="s">
        <v>563</v>
      </c>
      <c r="Q26" s="26">
        <f t="shared" si="7"/>
        <v>5.023440770196735</v>
      </c>
      <c r="R26" s="21">
        <v>1</v>
      </c>
      <c r="S26" s="21">
        <v>163</v>
      </c>
      <c r="T26" s="21">
        <v>894</v>
      </c>
      <c r="U26" s="58">
        <f t="shared" si="8"/>
        <v>5.484662576687117</v>
      </c>
    </row>
    <row r="27" spans="1:21" ht="14.25">
      <c r="A27" s="5" t="s">
        <v>51</v>
      </c>
      <c r="B27" s="31">
        <f t="shared" si="2"/>
        <v>34</v>
      </c>
      <c r="C27" s="31">
        <f t="shared" si="3"/>
        <v>9153</v>
      </c>
      <c r="D27" s="31">
        <f t="shared" si="4"/>
        <v>54662</v>
      </c>
      <c r="E27" s="26">
        <f t="shared" si="1"/>
        <v>5.972031028078225</v>
      </c>
      <c r="F27" s="21">
        <v>1</v>
      </c>
      <c r="G27" s="21">
        <v>491</v>
      </c>
      <c r="H27" s="22" t="s">
        <v>564</v>
      </c>
      <c r="I27" s="26">
        <f t="shared" si="5"/>
        <v>5.171079429735234</v>
      </c>
      <c r="J27" s="21">
        <v>33</v>
      </c>
      <c r="K27" s="22" t="s">
        <v>565</v>
      </c>
      <c r="L27" s="22" t="s">
        <v>566</v>
      </c>
      <c r="M27" s="26">
        <f t="shared" si="6"/>
        <v>6.017432463634265</v>
      </c>
      <c r="N27" s="22" t="s">
        <v>457</v>
      </c>
      <c r="O27" s="22" t="s">
        <v>457</v>
      </c>
      <c r="P27" s="22" t="s">
        <v>457</v>
      </c>
      <c r="Q27" s="26" t="e">
        <f t="shared" si="7"/>
        <v>#DIV/0!</v>
      </c>
      <c r="R27" s="22" t="s">
        <v>457</v>
      </c>
      <c r="S27" s="22" t="s">
        <v>457</v>
      </c>
      <c r="T27" s="22" t="s">
        <v>457</v>
      </c>
      <c r="U27" s="58" t="e">
        <f t="shared" si="8"/>
        <v>#DIV/0!</v>
      </c>
    </row>
    <row r="28" spans="1:21" ht="14.25">
      <c r="A28" s="5" t="s">
        <v>52</v>
      </c>
      <c r="B28" s="31">
        <f t="shared" si="2"/>
        <v>176</v>
      </c>
      <c r="C28" s="31">
        <f t="shared" si="3"/>
        <v>106448</v>
      </c>
      <c r="D28" s="31">
        <f t="shared" si="4"/>
        <v>725684</v>
      </c>
      <c r="E28" s="26">
        <f t="shared" si="1"/>
        <v>6.817262888922291</v>
      </c>
      <c r="F28" s="21">
        <v>3</v>
      </c>
      <c r="G28" s="21">
        <v>665</v>
      </c>
      <c r="H28" s="22" t="s">
        <v>567</v>
      </c>
      <c r="I28" s="26">
        <f t="shared" si="5"/>
        <v>4.724812030075188</v>
      </c>
      <c r="J28" s="21">
        <v>165</v>
      </c>
      <c r="K28" s="22" t="s">
        <v>568</v>
      </c>
      <c r="L28" s="22" t="s">
        <v>569</v>
      </c>
      <c r="M28" s="26">
        <f t="shared" si="6"/>
        <v>6.882173975834015</v>
      </c>
      <c r="N28" s="21">
        <v>7</v>
      </c>
      <c r="O28" s="22" t="s">
        <v>570</v>
      </c>
      <c r="P28" s="22" t="s">
        <v>571</v>
      </c>
      <c r="Q28" s="26">
        <f t="shared" si="7"/>
        <v>4.038116591928251</v>
      </c>
      <c r="R28" s="21">
        <v>1</v>
      </c>
      <c r="S28" s="21">
        <v>134</v>
      </c>
      <c r="T28" s="21">
        <v>521</v>
      </c>
      <c r="U28" s="58">
        <f t="shared" si="8"/>
        <v>3.888059701492537</v>
      </c>
    </row>
    <row r="29" spans="1:21" ht="14.25">
      <c r="A29" s="5" t="s">
        <v>53</v>
      </c>
      <c r="B29" s="31">
        <f t="shared" si="2"/>
        <v>17</v>
      </c>
      <c r="C29" s="31">
        <f t="shared" si="3"/>
        <v>77169</v>
      </c>
      <c r="D29" s="31">
        <f t="shared" si="4"/>
        <v>853060</v>
      </c>
      <c r="E29" s="26">
        <f t="shared" si="1"/>
        <v>11.054438958649198</v>
      </c>
      <c r="F29" s="23" t="s">
        <v>457</v>
      </c>
      <c r="G29" s="23" t="s">
        <v>457</v>
      </c>
      <c r="H29" s="23" t="s">
        <v>457</v>
      </c>
      <c r="I29" s="26" t="e">
        <f t="shared" si="5"/>
        <v>#DIV/0!</v>
      </c>
      <c r="J29" s="24">
        <v>17</v>
      </c>
      <c r="K29" s="23" t="s">
        <v>572</v>
      </c>
      <c r="L29" s="23" t="s">
        <v>573</v>
      </c>
      <c r="M29" s="26">
        <f t="shared" si="6"/>
        <v>11.054438958649198</v>
      </c>
      <c r="N29" s="23" t="s">
        <v>457</v>
      </c>
      <c r="O29" s="23" t="s">
        <v>457</v>
      </c>
      <c r="P29" s="23" t="s">
        <v>457</v>
      </c>
      <c r="Q29" s="26" t="e">
        <f t="shared" si="7"/>
        <v>#DIV/0!</v>
      </c>
      <c r="R29" s="23" t="s">
        <v>457</v>
      </c>
      <c r="S29" s="23" t="s">
        <v>457</v>
      </c>
      <c r="T29" s="23" t="s">
        <v>457</v>
      </c>
      <c r="U29" s="58" t="e">
        <f t="shared" si="8"/>
        <v>#DIV/0!</v>
      </c>
    </row>
    <row r="30" spans="1:21" ht="15" thickBot="1">
      <c r="A30" s="6" t="s">
        <v>54</v>
      </c>
      <c r="B30" s="31">
        <f t="shared" si="2"/>
        <v>287</v>
      </c>
      <c r="C30" s="31">
        <f t="shared" si="3"/>
        <v>183541</v>
      </c>
      <c r="D30" s="31">
        <f t="shared" si="4"/>
        <v>1034574</v>
      </c>
      <c r="E30" s="32">
        <f t="shared" si="1"/>
        <v>5.636746013152375</v>
      </c>
      <c r="F30" s="24">
        <v>7</v>
      </c>
      <c r="G30" s="23" t="s">
        <v>574</v>
      </c>
      <c r="H30" s="23" t="s">
        <v>575</v>
      </c>
      <c r="I30" s="26">
        <f t="shared" si="5"/>
        <v>5.050131926121372</v>
      </c>
      <c r="J30" s="24">
        <v>279</v>
      </c>
      <c r="K30" s="23" t="s">
        <v>576</v>
      </c>
      <c r="L30" s="23" t="s">
        <v>577</v>
      </c>
      <c r="M30" s="26">
        <f t="shared" si="6"/>
        <v>5.769314152382003</v>
      </c>
      <c r="N30" s="24">
        <v>1</v>
      </c>
      <c r="O30" s="23" t="s">
        <v>578</v>
      </c>
      <c r="P30" s="23" t="s">
        <v>579</v>
      </c>
      <c r="Q30" s="26">
        <f t="shared" si="7"/>
        <v>3.848387890721142</v>
      </c>
      <c r="R30" s="23" t="s">
        <v>457</v>
      </c>
      <c r="S30" s="23" t="s">
        <v>457</v>
      </c>
      <c r="T30" s="23" t="s">
        <v>457</v>
      </c>
      <c r="U30" s="58" t="e">
        <f t="shared" si="8"/>
        <v>#DIV/0!</v>
      </c>
    </row>
    <row r="31" spans="6:21" ht="14.25"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ht="14.25">
      <c r="T32" s="17"/>
    </row>
    <row r="36" spans="9:19" ht="14.25">
      <c r="I36" s="2"/>
      <c r="K36" s="2"/>
      <c r="M36" s="2"/>
      <c r="O36" s="2"/>
      <c r="Q36" s="2"/>
      <c r="S36" s="2"/>
    </row>
    <row r="37" spans="1:19" ht="14.25">
      <c r="A37" s="2"/>
      <c r="C37" s="3"/>
      <c r="I37" s="2"/>
      <c r="K37" s="2"/>
      <c r="M37" s="2"/>
      <c r="O37" s="2"/>
      <c r="Q37" s="2"/>
      <c r="S37" s="2"/>
    </row>
    <row r="38" spans="1:19" ht="14.25">
      <c r="A38" s="2"/>
      <c r="C38" s="3"/>
      <c r="I38" s="2"/>
      <c r="K38" s="2"/>
      <c r="M38" s="2"/>
      <c r="O38" s="2"/>
      <c r="Q38" s="2"/>
      <c r="S38" s="2"/>
    </row>
    <row r="39" spans="1:19" ht="14.25">
      <c r="A39" s="2"/>
      <c r="C39" s="3"/>
      <c r="I39" s="2"/>
      <c r="K39" s="2"/>
      <c r="M39" s="2"/>
      <c r="N39" s="3"/>
      <c r="O39" s="2"/>
      <c r="Q39" s="2"/>
      <c r="S39" s="2"/>
    </row>
    <row r="40" spans="1:19" ht="14.25">
      <c r="A40" s="2"/>
      <c r="C40" s="3"/>
      <c r="I40" s="2"/>
      <c r="K40" s="2"/>
      <c r="M40" s="2"/>
      <c r="N40" s="3"/>
      <c r="O40" s="2"/>
      <c r="Q40" s="2"/>
      <c r="S40" s="2"/>
    </row>
    <row r="41" spans="1:19" ht="14.25">
      <c r="A41" s="2"/>
      <c r="C41" s="3"/>
      <c r="I41" s="2"/>
      <c r="K41" s="2"/>
      <c r="M41" s="2"/>
      <c r="N41" s="3"/>
      <c r="O41" s="2"/>
      <c r="Q41" s="2"/>
      <c r="S41" s="2"/>
    </row>
    <row r="42" spans="1:19" ht="14.25">
      <c r="A42" s="2"/>
      <c r="C42" s="3"/>
      <c r="I42" s="2"/>
      <c r="K42" s="2"/>
      <c r="M42" s="2"/>
      <c r="O42" s="2"/>
      <c r="Q42" s="2"/>
      <c r="S42" s="2"/>
    </row>
    <row r="43" spans="1:19" ht="14.25">
      <c r="A43" s="2"/>
      <c r="C43" s="3"/>
      <c r="I43" s="2"/>
      <c r="K43" s="2"/>
      <c r="M43" s="2"/>
      <c r="O43" s="2"/>
      <c r="Q43" s="2"/>
      <c r="S43" s="2"/>
    </row>
    <row r="44" spans="1:19" ht="14.25">
      <c r="A44" s="2"/>
      <c r="C44" s="3"/>
      <c r="I44" s="2"/>
      <c r="K44" s="2"/>
      <c r="M44" s="2"/>
      <c r="O44" s="2"/>
      <c r="Q44" s="2"/>
      <c r="S44" s="2"/>
    </row>
    <row r="45" spans="1:19" ht="14.25">
      <c r="A45" s="2"/>
      <c r="C45" s="3"/>
      <c r="I45" s="2"/>
      <c r="K45" s="2"/>
      <c r="M45" s="2"/>
      <c r="O45" s="2"/>
      <c r="Q45" s="2"/>
      <c r="S45" s="2"/>
    </row>
    <row r="46" spans="1:19" ht="14.25">
      <c r="A46" s="2"/>
      <c r="C46" s="3"/>
      <c r="I46" s="2"/>
      <c r="K46" s="2"/>
      <c r="M46" s="2"/>
      <c r="O46" s="2"/>
      <c r="Q46" s="2"/>
      <c r="S46" s="2"/>
    </row>
    <row r="47" spans="1:19" ht="14.25">
      <c r="A47" s="2"/>
      <c r="C47" s="3"/>
      <c r="I47" s="2"/>
      <c r="K47" s="2"/>
      <c r="M47" s="2"/>
      <c r="O47" s="2"/>
      <c r="Q47" s="2"/>
      <c r="S47" s="2"/>
    </row>
    <row r="48" spans="1:19" ht="14.25">
      <c r="A48" s="2"/>
      <c r="C48" s="3"/>
      <c r="I48" s="2"/>
      <c r="K48" s="2"/>
      <c r="M48" s="2"/>
      <c r="O48" s="2"/>
      <c r="Q48" s="2"/>
      <c r="S48" s="2"/>
    </row>
    <row r="49" spans="1:19" ht="14.25">
      <c r="A49" s="2"/>
      <c r="C49" s="3"/>
      <c r="I49" s="2"/>
      <c r="K49" s="2"/>
      <c r="M49" s="2"/>
      <c r="O49" s="2"/>
      <c r="Q49" s="2"/>
      <c r="S49" s="2"/>
    </row>
    <row r="50" spans="1:19" ht="14.25">
      <c r="A50" s="2"/>
      <c r="C50" s="3"/>
      <c r="I50" s="2"/>
      <c r="K50" s="2"/>
      <c r="M50" s="2"/>
      <c r="O50" s="2"/>
      <c r="Q50" s="2"/>
      <c r="S50" s="2"/>
    </row>
    <row r="51" spans="1:19" ht="14.25">
      <c r="A51" s="2"/>
      <c r="C51" s="3"/>
      <c r="I51" s="2"/>
      <c r="K51" s="2"/>
      <c r="M51" s="2"/>
      <c r="O51" s="2"/>
      <c r="Q51" s="2"/>
      <c r="S51" s="2"/>
    </row>
    <row r="52" spans="1:19" ht="14.25">
      <c r="A52" s="2"/>
      <c r="C52" s="3"/>
      <c r="I52" s="2"/>
      <c r="K52" s="2"/>
      <c r="M52" s="2"/>
      <c r="O52" s="2"/>
      <c r="Q52" s="2"/>
      <c r="S52" s="2"/>
    </row>
    <row r="53" spans="1:19" ht="14.25">
      <c r="A53" s="2"/>
      <c r="C53" s="3"/>
      <c r="I53" s="2"/>
      <c r="K53" s="2"/>
      <c r="M53" s="2"/>
      <c r="O53" s="2"/>
      <c r="Q53" s="2"/>
      <c r="S53" s="2"/>
    </row>
    <row r="54" spans="1:19" ht="14.25">
      <c r="A54" s="2"/>
      <c r="C54" s="3"/>
      <c r="I54" s="2"/>
      <c r="K54" s="2"/>
      <c r="M54" s="2"/>
      <c r="O54" s="2"/>
      <c r="Q54" s="2"/>
      <c r="S54" s="2"/>
    </row>
    <row r="55" spans="1:19" ht="14.25">
      <c r="A55" s="2"/>
      <c r="C55" s="3"/>
      <c r="I55" s="2"/>
      <c r="K55" s="2"/>
      <c r="M55" s="2"/>
      <c r="O55" s="2"/>
      <c r="Q55" s="2"/>
      <c r="S55" s="2"/>
    </row>
    <row r="56" spans="1:19" ht="14.25">
      <c r="A56" s="2"/>
      <c r="C56" s="3"/>
      <c r="I56" s="2"/>
      <c r="K56" s="2"/>
      <c r="M56" s="2"/>
      <c r="O56" s="2"/>
      <c r="Q56" s="2"/>
      <c r="S56" s="2"/>
    </row>
    <row r="57" spans="1:19" ht="14.25">
      <c r="A57" s="2"/>
      <c r="C57" s="3"/>
      <c r="I57" s="2"/>
      <c r="K57" s="2"/>
      <c r="M57" s="2"/>
      <c r="O57" s="2"/>
      <c r="Q57" s="2"/>
      <c r="S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3" ht="14.25">
      <c r="A59" s="2"/>
      <c r="C59" s="3"/>
    </row>
  </sheetData>
  <mergeCells count="8">
    <mergeCell ref="A3:C3"/>
    <mergeCell ref="S3:T3"/>
    <mergeCell ref="A4:A5"/>
    <mergeCell ref="N4:Q4"/>
    <mergeCell ref="R4:U4"/>
    <mergeCell ref="J4:M4"/>
    <mergeCell ref="F4:I4"/>
    <mergeCell ref="B4:E4"/>
  </mergeCells>
  <printOptions/>
  <pageMargins left="0.63" right="0.42" top="1.3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3"/>
  <sheetViews>
    <sheetView workbookViewId="0" topLeftCell="A1">
      <selection activeCell="A1" sqref="A1:IV16384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11.125" style="1" customWidth="1"/>
    <col min="4" max="5" width="8.625" style="1" customWidth="1"/>
    <col min="6" max="6" width="5.625" style="1" customWidth="1"/>
    <col min="7" max="7" width="11.125" style="1" customWidth="1"/>
    <col min="8" max="8" width="9.75390625" style="1" customWidth="1"/>
    <col min="9" max="9" width="10.25390625" style="1" customWidth="1"/>
    <col min="10" max="10" width="7.50390625" style="1" customWidth="1"/>
    <col min="11" max="11" width="12.25390625" style="1" customWidth="1"/>
    <col min="12" max="12" width="12.125" style="1" customWidth="1"/>
    <col min="13" max="13" width="8.625" style="1" customWidth="1"/>
    <col min="14" max="14" width="5.625" style="1" customWidth="1"/>
    <col min="15" max="15" width="11.125" style="1" customWidth="1"/>
    <col min="16" max="17" width="8.625" style="1" customWidth="1"/>
    <col min="18" max="18" width="5.625" style="1" customWidth="1"/>
    <col min="19" max="19" width="11.125" style="1" customWidth="1"/>
    <col min="20" max="20" width="8.625" style="1" customWidth="1"/>
    <col min="21" max="21" width="11.25390625" style="1" customWidth="1"/>
    <col min="22" max="16384" width="9.00390625" style="1" customWidth="1"/>
  </cols>
  <sheetData>
    <row r="1" ht="14.25">
      <c r="A1" s="1" t="s">
        <v>462</v>
      </c>
    </row>
    <row r="3" spans="1:20" ht="14.25">
      <c r="A3" s="106" t="s">
        <v>580</v>
      </c>
      <c r="B3" s="106"/>
      <c r="C3" s="106"/>
      <c r="S3" s="107" t="s">
        <v>464</v>
      </c>
      <c r="T3" s="107"/>
    </row>
    <row r="4" spans="1:21" ht="16.5" customHeight="1">
      <c r="A4" s="79" t="s">
        <v>465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55" t="s">
        <v>59</v>
      </c>
      <c r="S4" s="55"/>
      <c r="T4" s="55"/>
      <c r="U4" s="55"/>
    </row>
    <row r="5" spans="1:21" ht="28.5">
      <c r="A5" s="54"/>
      <c r="B5" s="8" t="s">
        <v>30</v>
      </c>
      <c r="C5" s="8" t="s">
        <v>466</v>
      </c>
      <c r="D5" s="8" t="s">
        <v>31</v>
      </c>
      <c r="E5" s="8" t="s">
        <v>467</v>
      </c>
      <c r="F5" s="8" t="s">
        <v>30</v>
      </c>
      <c r="G5" s="8" t="s">
        <v>466</v>
      </c>
      <c r="H5" s="8" t="s">
        <v>31</v>
      </c>
      <c r="I5" s="8" t="s">
        <v>467</v>
      </c>
      <c r="J5" s="8" t="s">
        <v>30</v>
      </c>
      <c r="K5" s="8" t="s">
        <v>466</v>
      </c>
      <c r="L5" s="8" t="s">
        <v>31</v>
      </c>
      <c r="M5" s="8" t="s">
        <v>467</v>
      </c>
      <c r="N5" s="8" t="s">
        <v>30</v>
      </c>
      <c r="O5" s="8" t="s">
        <v>466</v>
      </c>
      <c r="P5" s="8" t="s">
        <v>31</v>
      </c>
      <c r="Q5" s="8" t="s">
        <v>467</v>
      </c>
      <c r="R5" s="8" t="s">
        <v>30</v>
      </c>
      <c r="S5" s="8" t="s">
        <v>466</v>
      </c>
      <c r="T5" s="8" t="s">
        <v>31</v>
      </c>
      <c r="U5" s="8" t="s">
        <v>467</v>
      </c>
    </row>
    <row r="6" spans="1:21" ht="14.25">
      <c r="A6" s="16" t="s">
        <v>468</v>
      </c>
      <c r="B6" s="31">
        <f aca="true" t="shared" si="0" ref="B6:D7">SUM(F6,J6,N6,R6)</f>
        <v>3466</v>
      </c>
      <c r="C6" s="31">
        <f t="shared" si="0"/>
        <v>2210944</v>
      </c>
      <c r="D6" s="31">
        <f t="shared" si="0"/>
        <v>13815316</v>
      </c>
      <c r="E6" s="26">
        <f aca="true" t="shared" si="1" ref="E6:E30">SUM(D6)/C6</f>
        <v>6.24860512070862</v>
      </c>
      <c r="F6" s="19">
        <f>F7+F29+F30</f>
        <v>258</v>
      </c>
      <c r="G6" s="19">
        <f>G7+G29+G30</f>
        <v>297253</v>
      </c>
      <c r="H6" s="19">
        <f>H7+H29+H30</f>
        <v>1931752</v>
      </c>
      <c r="I6" s="26">
        <f>SUM(H6)/G6</f>
        <v>6.498679575984094</v>
      </c>
      <c r="J6" s="27">
        <f>J7+J29+J30</f>
        <v>3025</v>
      </c>
      <c r="K6" s="27">
        <f>K7+K29+K30</f>
        <v>1862997</v>
      </c>
      <c r="L6" s="27">
        <f>L7+L29+L30</f>
        <v>11685994</v>
      </c>
      <c r="M6" s="26">
        <f>SUM(L6)/K6</f>
        <v>6.272685355907712</v>
      </c>
      <c r="N6" s="34">
        <f>N7+N29+N30</f>
        <v>97</v>
      </c>
      <c r="O6" s="34">
        <f>O7+O29+O30</f>
        <v>33358</v>
      </c>
      <c r="P6" s="34">
        <f>P7+P29+P30</f>
        <v>129404</v>
      </c>
      <c r="Q6" s="26">
        <f>SUM(P6)/O6</f>
        <v>3.879249355476947</v>
      </c>
      <c r="R6" s="34">
        <f>R7+R29+R30</f>
        <v>86</v>
      </c>
      <c r="S6" s="34">
        <f>S7+S29+S30</f>
        <v>17336</v>
      </c>
      <c r="T6" s="34">
        <f>T7+T29+T30</f>
        <v>68166</v>
      </c>
      <c r="U6" s="26">
        <f>SUM(T6)/S6</f>
        <v>3.9320489155514537</v>
      </c>
    </row>
    <row r="7" spans="1:21" ht="14.25">
      <c r="A7" s="16" t="s">
        <v>32</v>
      </c>
      <c r="B7" s="31">
        <f t="shared" si="0"/>
        <v>3053</v>
      </c>
      <c r="C7" s="31">
        <f t="shared" si="0"/>
        <v>1761710</v>
      </c>
      <c r="D7" s="31">
        <f t="shared" si="0"/>
        <v>10088237</v>
      </c>
      <c r="E7" s="26">
        <f t="shared" si="1"/>
        <v>5.726389133285274</v>
      </c>
      <c r="F7" s="19">
        <f>F8+F9+F10+F11+F12+F13+F14+F15+F16+F17+F18+F19+F20+F21+F22+F23+F24+F25+F26+F27+F28</f>
        <v>236</v>
      </c>
      <c r="G7" s="19">
        <f>G8+G9+G10+G11+G12+G13+G14+G15+G16+G17+G18+G19+G20+G21+G22+G23+G24+G25+G26+G27+G28</f>
        <v>241020</v>
      </c>
      <c r="H7" s="19">
        <f>H8+H9+H10+H11+H12+H13+H14+H15+H16+H17+H18+H19+H20+H21+H22+H23+H24+H25+H26+H27+H28</f>
        <v>1296743</v>
      </c>
      <c r="I7" s="26">
        <f>SUM(H7)/G7</f>
        <v>5.3802298564434485</v>
      </c>
      <c r="J7" s="27">
        <f>J8+J9+J10+J11+J12+J13+J14+J15+J16+J17+J18+J19+J20+J21+J22+J23+J24+J25+J26+J27+J28</f>
        <v>2638</v>
      </c>
      <c r="K7" s="27">
        <f>K8+K9+K10+K11+K12+K13+K14+K15+K16+K17+K18+K19+K20+K21+K22+K23+K24+K25+K26+K27+K28</f>
        <v>1472968</v>
      </c>
      <c r="L7" s="27">
        <f>L8+L9+L10+L11+L12+L13+L14+L15+L16+L17+L18+L19+L20+L21+L22+L23+L24+L25+L26+L27+L28</f>
        <v>8607477</v>
      </c>
      <c r="M7" s="26">
        <f>SUM(L7)/K7</f>
        <v>5.843627967477908</v>
      </c>
      <c r="N7" s="34">
        <f>N8+N9+N10+N11+N12+N13+N14+N15+N16+N17+N18+N19+N20+N21+N22+N23+N24+N25+N26+N27+N28</f>
        <v>95</v>
      </c>
      <c r="O7" s="34">
        <f>O8+O9+O10+O11+O12+O13+O14+O15+O16+O17+O18+O19+O20+O21+O22+O23+O24+O25+O26+O27+O28</f>
        <v>30802</v>
      </c>
      <c r="P7" s="34">
        <f>P8+P9+P10+P11+P12+P13+P14+P15+P16+P17+P18+P19+P20+P21+P22+P23+P24+P25+P26+P27+P28</f>
        <v>118263</v>
      </c>
      <c r="Q7" s="26">
        <f>SUM(P7)/O7</f>
        <v>3.8394584767222906</v>
      </c>
      <c r="R7" s="34">
        <f>R8+R9+R10+R11+R12+R13+R14+R15+R16+R17+R18+R19+R20+R21+R22+R23+R24+R25+R26+R27+R28</f>
        <v>84</v>
      </c>
      <c r="S7" s="34">
        <f>S8+S9+S10+S11+S12+S13+S14+S15+S16+S17+S18+S19+S20+S21+S22+S23+S24+S25+S26+S27+S28</f>
        <v>16920</v>
      </c>
      <c r="T7" s="34">
        <f>T8+T9+T10+T11+T12+T13+T14+T15+T16+T17+T18+T19+T20+T21+T22+T23+T24+T25+T26+T27+T28</f>
        <v>65754</v>
      </c>
      <c r="U7" s="26">
        <f>SUM(T7)/S7</f>
        <v>3.8861702127659576</v>
      </c>
    </row>
    <row r="8" spans="1:21" ht="14.25">
      <c r="A8" s="16" t="s">
        <v>33</v>
      </c>
      <c r="B8" s="31">
        <f>F8+J8+N8+R8</f>
        <v>68</v>
      </c>
      <c r="C8" s="31">
        <f>G8+K8+O8+S8</f>
        <v>170118</v>
      </c>
      <c r="D8" s="31">
        <f>H8+L8+P8+T8</f>
        <v>1251149</v>
      </c>
      <c r="E8" s="26">
        <f t="shared" si="1"/>
        <v>7.354595045791744</v>
      </c>
      <c r="F8" s="21">
        <v>3</v>
      </c>
      <c r="G8" s="22" t="s">
        <v>581</v>
      </c>
      <c r="H8" s="22" t="s">
        <v>582</v>
      </c>
      <c r="I8" s="35">
        <f>H8/G8</f>
        <v>7.026639095000609</v>
      </c>
      <c r="J8" s="21">
        <v>59</v>
      </c>
      <c r="K8" s="22" t="s">
        <v>583</v>
      </c>
      <c r="L8" s="22" t="s">
        <v>584</v>
      </c>
      <c r="M8" s="26">
        <f>L8/K8</f>
        <v>7.4065677686314215</v>
      </c>
      <c r="N8" s="21">
        <v>4</v>
      </c>
      <c r="O8" s="22" t="s">
        <v>585</v>
      </c>
      <c r="P8" s="22" t="s">
        <v>586</v>
      </c>
      <c r="Q8" s="26">
        <f>P8/O8</f>
        <v>5.360386473429951</v>
      </c>
      <c r="R8" s="21">
        <v>2</v>
      </c>
      <c r="S8" s="21">
        <v>808</v>
      </c>
      <c r="T8" s="22" t="s">
        <v>587</v>
      </c>
      <c r="U8" s="35">
        <f>T8/S8</f>
        <v>5.571782178217822</v>
      </c>
    </row>
    <row r="9" spans="1:21" ht="14.25">
      <c r="A9" s="16" t="s">
        <v>34</v>
      </c>
      <c r="B9" s="31">
        <f aca="true" t="shared" si="2" ref="B9:D30">F9+J9+N9+R9</f>
        <v>133</v>
      </c>
      <c r="C9" s="31">
        <f t="shared" si="2"/>
        <v>42767</v>
      </c>
      <c r="D9" s="31">
        <f t="shared" si="2"/>
        <v>215385</v>
      </c>
      <c r="E9" s="26">
        <f t="shared" si="1"/>
        <v>5.036242897561204</v>
      </c>
      <c r="F9" s="22" t="s">
        <v>457</v>
      </c>
      <c r="G9" s="22" t="s">
        <v>457</v>
      </c>
      <c r="H9" s="22" t="s">
        <v>457</v>
      </c>
      <c r="I9" s="35" t="e">
        <f aca="true" t="shared" si="3" ref="I9:I30">H9/G9</f>
        <v>#DIV/0!</v>
      </c>
      <c r="J9" s="21">
        <v>123</v>
      </c>
      <c r="K9" s="22" t="s">
        <v>588</v>
      </c>
      <c r="L9" s="22" t="s">
        <v>589</v>
      </c>
      <c r="M9" s="26">
        <f aca="true" t="shared" si="4" ref="M9:M30">L9/K9</f>
        <v>5.076252124362691</v>
      </c>
      <c r="N9" s="21">
        <v>5</v>
      </c>
      <c r="O9" s="22" t="s">
        <v>590</v>
      </c>
      <c r="P9" s="22" t="s">
        <v>591</v>
      </c>
      <c r="Q9" s="26">
        <f aca="true" t="shared" si="5" ref="Q9:Q30">P9/O9</f>
        <v>5.134767025089606</v>
      </c>
      <c r="R9" s="21">
        <v>5</v>
      </c>
      <c r="S9" s="22" t="s">
        <v>592</v>
      </c>
      <c r="T9" s="22" t="s">
        <v>593</v>
      </c>
      <c r="U9" s="35">
        <f aca="true" t="shared" si="6" ref="U9:U30">T9/S9</f>
        <v>3.758088235294118</v>
      </c>
    </row>
    <row r="10" spans="1:21" ht="14.25">
      <c r="A10" s="16" t="s">
        <v>35</v>
      </c>
      <c r="B10" s="31">
        <f t="shared" si="2"/>
        <v>181</v>
      </c>
      <c r="C10" s="31">
        <f t="shared" si="2"/>
        <v>279445</v>
      </c>
      <c r="D10" s="31">
        <f t="shared" si="2"/>
        <v>1769108</v>
      </c>
      <c r="E10" s="26">
        <f t="shared" si="1"/>
        <v>6.330791390076759</v>
      </c>
      <c r="F10" s="21">
        <v>26</v>
      </c>
      <c r="G10" s="22" t="s">
        <v>594</v>
      </c>
      <c r="H10" s="22" t="s">
        <v>595</v>
      </c>
      <c r="I10" s="35">
        <f t="shared" si="3"/>
        <v>6.613468120671814</v>
      </c>
      <c r="J10" s="21">
        <v>152</v>
      </c>
      <c r="K10" s="22" t="s">
        <v>596</v>
      </c>
      <c r="L10" s="22" t="s">
        <v>597</v>
      </c>
      <c r="M10" s="26">
        <f t="shared" si="4"/>
        <v>6.3204771189165045</v>
      </c>
      <c r="N10" s="21">
        <v>1</v>
      </c>
      <c r="O10" s="22" t="s">
        <v>598</v>
      </c>
      <c r="P10" s="22" t="s">
        <v>599</v>
      </c>
      <c r="Q10" s="26">
        <f t="shared" si="5"/>
        <v>2.4003181336161186</v>
      </c>
      <c r="R10" s="21">
        <v>2</v>
      </c>
      <c r="S10" s="21">
        <v>349</v>
      </c>
      <c r="T10" s="22" t="s">
        <v>600</v>
      </c>
      <c r="U10" s="35">
        <f t="shared" si="6"/>
        <v>4.123209169054442</v>
      </c>
    </row>
    <row r="11" spans="1:21" ht="14.25">
      <c r="A11" s="16" t="s">
        <v>36</v>
      </c>
      <c r="B11" s="31">
        <f t="shared" si="2"/>
        <v>129</v>
      </c>
      <c r="C11" s="31">
        <f t="shared" si="2"/>
        <v>141965</v>
      </c>
      <c r="D11" s="31">
        <f t="shared" si="2"/>
        <v>788586</v>
      </c>
      <c r="E11" s="26">
        <f t="shared" si="1"/>
        <v>5.554791674004156</v>
      </c>
      <c r="F11" s="21">
        <v>18</v>
      </c>
      <c r="G11" s="22" t="s">
        <v>601</v>
      </c>
      <c r="H11" s="22" t="s">
        <v>602</v>
      </c>
      <c r="I11" s="35">
        <f t="shared" si="3"/>
        <v>4.999505969534788</v>
      </c>
      <c r="J11" s="21">
        <v>109</v>
      </c>
      <c r="K11" s="22" t="s">
        <v>603</v>
      </c>
      <c r="L11" s="22" t="s">
        <v>604</v>
      </c>
      <c r="M11" s="26">
        <f t="shared" si="4"/>
        <v>5.609664079497585</v>
      </c>
      <c r="N11" s="21">
        <v>1</v>
      </c>
      <c r="O11" s="21">
        <v>61</v>
      </c>
      <c r="P11" s="21">
        <v>212</v>
      </c>
      <c r="Q11" s="26">
        <f t="shared" si="5"/>
        <v>3.4754098360655736</v>
      </c>
      <c r="R11" s="21">
        <v>1</v>
      </c>
      <c r="S11" s="21">
        <v>145</v>
      </c>
      <c r="T11" s="21">
        <v>564</v>
      </c>
      <c r="U11" s="35">
        <f t="shared" si="6"/>
        <v>3.889655172413793</v>
      </c>
    </row>
    <row r="12" spans="1:21" ht="14.25">
      <c r="A12" s="16" t="s">
        <v>37</v>
      </c>
      <c r="B12" s="31">
        <f t="shared" si="2"/>
        <v>87</v>
      </c>
      <c r="C12" s="31">
        <f t="shared" si="2"/>
        <v>31496</v>
      </c>
      <c r="D12" s="31">
        <f t="shared" si="2"/>
        <v>152659</v>
      </c>
      <c r="E12" s="26">
        <f t="shared" si="1"/>
        <v>4.8469329438658875</v>
      </c>
      <c r="F12" s="21">
        <v>1</v>
      </c>
      <c r="G12" s="22" t="s">
        <v>605</v>
      </c>
      <c r="H12" s="22" t="s">
        <v>606</v>
      </c>
      <c r="I12" s="35">
        <f t="shared" si="3"/>
        <v>5.000735294117647</v>
      </c>
      <c r="J12" s="21">
        <v>70</v>
      </c>
      <c r="K12" s="22" t="s">
        <v>607</v>
      </c>
      <c r="L12" s="22" t="s">
        <v>608</v>
      </c>
      <c r="M12" s="26">
        <f t="shared" si="4"/>
        <v>4.962900306869148</v>
      </c>
      <c r="N12" s="21">
        <v>10</v>
      </c>
      <c r="O12" s="22" t="s">
        <v>609</v>
      </c>
      <c r="P12" s="22" t="s">
        <v>610</v>
      </c>
      <c r="Q12" s="26">
        <f t="shared" si="5"/>
        <v>3.830455259026688</v>
      </c>
      <c r="R12" s="21">
        <v>6</v>
      </c>
      <c r="S12" s="22" t="s">
        <v>611</v>
      </c>
      <c r="T12" s="22" t="s">
        <v>612</v>
      </c>
      <c r="U12" s="35">
        <f t="shared" si="6"/>
        <v>3.8631651693158258</v>
      </c>
    </row>
    <row r="13" spans="1:21" ht="14.25">
      <c r="A13" s="16" t="s">
        <v>38</v>
      </c>
      <c r="B13" s="31">
        <f t="shared" si="2"/>
        <v>163</v>
      </c>
      <c r="C13" s="31">
        <f t="shared" si="2"/>
        <v>103246</v>
      </c>
      <c r="D13" s="31">
        <f t="shared" si="2"/>
        <v>627437</v>
      </c>
      <c r="E13" s="26">
        <f t="shared" si="1"/>
        <v>6.077107103422893</v>
      </c>
      <c r="F13" s="21">
        <v>30</v>
      </c>
      <c r="G13" s="22" t="s">
        <v>613</v>
      </c>
      <c r="H13" s="22" t="s">
        <v>614</v>
      </c>
      <c r="I13" s="35">
        <f t="shared" si="3"/>
        <v>4.995857955486828</v>
      </c>
      <c r="J13" s="21">
        <v>132</v>
      </c>
      <c r="K13" s="22" t="s">
        <v>615</v>
      </c>
      <c r="L13" s="22" t="s">
        <v>616</v>
      </c>
      <c r="M13" s="26">
        <f t="shared" si="4"/>
        <v>6.308341661277996</v>
      </c>
      <c r="N13" s="21">
        <v>1</v>
      </c>
      <c r="O13" s="21">
        <v>84</v>
      </c>
      <c r="P13" s="21">
        <v>421</v>
      </c>
      <c r="Q13" s="26">
        <f t="shared" si="5"/>
        <v>5.011904761904762</v>
      </c>
      <c r="R13" s="22" t="s">
        <v>457</v>
      </c>
      <c r="S13" s="22" t="s">
        <v>457</v>
      </c>
      <c r="T13" s="22" t="s">
        <v>457</v>
      </c>
      <c r="U13" s="35" t="e">
        <f t="shared" si="6"/>
        <v>#DIV/0!</v>
      </c>
    </row>
    <row r="14" spans="1:21" ht="14.25">
      <c r="A14" s="16" t="s">
        <v>39</v>
      </c>
      <c r="B14" s="31">
        <f t="shared" si="2"/>
        <v>163</v>
      </c>
      <c r="C14" s="31">
        <f t="shared" si="2"/>
        <v>65325</v>
      </c>
      <c r="D14" s="31">
        <f t="shared" si="2"/>
        <v>334786</v>
      </c>
      <c r="E14" s="26">
        <f t="shared" si="1"/>
        <v>5.124929200153081</v>
      </c>
      <c r="F14" s="21">
        <v>24</v>
      </c>
      <c r="G14" s="22" t="s">
        <v>617</v>
      </c>
      <c r="H14" s="22" t="s">
        <v>618</v>
      </c>
      <c r="I14" s="35">
        <f t="shared" si="3"/>
        <v>5.245660726683638</v>
      </c>
      <c r="J14" s="21">
        <v>136</v>
      </c>
      <c r="K14" s="22" t="s">
        <v>619</v>
      </c>
      <c r="L14" s="22" t="s">
        <v>620</v>
      </c>
      <c r="M14" s="26">
        <f t="shared" si="4"/>
        <v>5.071904268589188</v>
      </c>
      <c r="N14" s="21">
        <v>3</v>
      </c>
      <c r="O14" s="21">
        <v>742</v>
      </c>
      <c r="P14" s="22" t="s">
        <v>621</v>
      </c>
      <c r="Q14" s="26">
        <f t="shared" si="5"/>
        <v>5.692722371967655</v>
      </c>
      <c r="R14" s="22" t="s">
        <v>457</v>
      </c>
      <c r="S14" s="22" t="s">
        <v>457</v>
      </c>
      <c r="T14" s="22" t="s">
        <v>457</v>
      </c>
      <c r="U14" s="35" t="e">
        <f t="shared" si="6"/>
        <v>#DIV/0!</v>
      </c>
    </row>
    <row r="15" spans="1:21" ht="14.25">
      <c r="A15" s="16" t="s">
        <v>40</v>
      </c>
      <c r="B15" s="31">
        <f t="shared" si="2"/>
        <v>91</v>
      </c>
      <c r="C15" s="31">
        <f t="shared" si="2"/>
        <v>33080</v>
      </c>
      <c r="D15" s="31">
        <f t="shared" si="2"/>
        <v>162478</v>
      </c>
      <c r="E15" s="26">
        <f t="shared" si="1"/>
        <v>4.9116686819830715</v>
      </c>
      <c r="F15" s="21">
        <v>8</v>
      </c>
      <c r="G15" s="22" t="s">
        <v>622</v>
      </c>
      <c r="H15" s="22" t="s">
        <v>623</v>
      </c>
      <c r="I15" s="35">
        <f t="shared" si="3"/>
        <v>5.540200546946217</v>
      </c>
      <c r="J15" s="21">
        <v>74</v>
      </c>
      <c r="K15" s="22" t="s">
        <v>624</v>
      </c>
      <c r="L15" s="22" t="s">
        <v>625</v>
      </c>
      <c r="M15" s="26">
        <f t="shared" si="4"/>
        <v>4.981873783708646</v>
      </c>
      <c r="N15" s="21">
        <v>9</v>
      </c>
      <c r="O15" s="22" t="s">
        <v>626</v>
      </c>
      <c r="P15" s="22" t="s">
        <v>627</v>
      </c>
      <c r="Q15" s="26">
        <f t="shared" si="5"/>
        <v>2.9340606060606063</v>
      </c>
      <c r="R15" s="22" t="s">
        <v>457</v>
      </c>
      <c r="S15" s="22" t="s">
        <v>457</v>
      </c>
      <c r="T15" s="22" t="s">
        <v>457</v>
      </c>
      <c r="U15" s="35" t="e">
        <f t="shared" si="6"/>
        <v>#DIV/0!</v>
      </c>
    </row>
    <row r="16" spans="1:21" ht="14.25">
      <c r="A16" s="16" t="s">
        <v>509</v>
      </c>
      <c r="B16" s="31">
        <f t="shared" si="2"/>
        <v>134</v>
      </c>
      <c r="C16" s="31">
        <f t="shared" si="2"/>
        <v>37449</v>
      </c>
      <c r="D16" s="31">
        <f t="shared" si="2"/>
        <v>186230</v>
      </c>
      <c r="E16" s="26">
        <f t="shared" si="1"/>
        <v>4.972896472535982</v>
      </c>
      <c r="F16" s="21">
        <v>12</v>
      </c>
      <c r="G16" s="22" t="s">
        <v>628</v>
      </c>
      <c r="H16" s="22" t="s">
        <v>629</v>
      </c>
      <c r="I16" s="35">
        <f t="shared" si="3"/>
        <v>4.999888005375742</v>
      </c>
      <c r="J16" s="21">
        <v>112</v>
      </c>
      <c r="K16" s="22" t="s">
        <v>630</v>
      </c>
      <c r="L16" s="22" t="s">
        <v>631</v>
      </c>
      <c r="M16" s="26">
        <f t="shared" si="4"/>
        <v>5.010220411726195</v>
      </c>
      <c r="N16" s="21">
        <v>4</v>
      </c>
      <c r="O16" s="21">
        <v>401</v>
      </c>
      <c r="P16" s="22" t="s">
        <v>632</v>
      </c>
      <c r="Q16" s="26">
        <f t="shared" si="5"/>
        <v>3.4962593516209477</v>
      </c>
      <c r="R16" s="21">
        <v>6</v>
      </c>
      <c r="S16" s="21">
        <v>625</v>
      </c>
      <c r="T16" s="22" t="s">
        <v>633</v>
      </c>
      <c r="U16" s="35">
        <f t="shared" si="6"/>
        <v>3.8928</v>
      </c>
    </row>
    <row r="17" spans="1:21" ht="14.25">
      <c r="A17" s="16" t="s">
        <v>41</v>
      </c>
      <c r="B17" s="31">
        <f t="shared" si="2"/>
        <v>50</v>
      </c>
      <c r="C17" s="31">
        <f t="shared" si="2"/>
        <v>16097</v>
      </c>
      <c r="D17" s="31">
        <f t="shared" si="2"/>
        <v>78363</v>
      </c>
      <c r="E17" s="26">
        <f t="shared" si="1"/>
        <v>4.868174193949183</v>
      </c>
      <c r="F17" s="21">
        <v>19</v>
      </c>
      <c r="G17" s="22" t="s">
        <v>634</v>
      </c>
      <c r="H17" s="22" t="s">
        <v>635</v>
      </c>
      <c r="I17" s="35">
        <f t="shared" si="3"/>
        <v>5.530367607884923</v>
      </c>
      <c r="J17" s="21">
        <v>27</v>
      </c>
      <c r="K17" s="22" t="s">
        <v>636</v>
      </c>
      <c r="L17" s="22" t="s">
        <v>637</v>
      </c>
      <c r="M17" s="26">
        <f t="shared" si="4"/>
        <v>4.685566148185315</v>
      </c>
      <c r="N17" s="21">
        <v>1</v>
      </c>
      <c r="O17" s="21">
        <v>205</v>
      </c>
      <c r="P17" s="21">
        <v>719</v>
      </c>
      <c r="Q17" s="26">
        <f t="shared" si="5"/>
        <v>3.5073170731707317</v>
      </c>
      <c r="R17" s="21">
        <v>3</v>
      </c>
      <c r="S17" s="21">
        <v>180</v>
      </c>
      <c r="T17" s="21">
        <v>853</v>
      </c>
      <c r="U17" s="35">
        <f t="shared" si="6"/>
        <v>4.738888888888889</v>
      </c>
    </row>
    <row r="18" spans="1:21" ht="14.25">
      <c r="A18" s="16" t="s">
        <v>42</v>
      </c>
      <c r="B18" s="31">
        <f t="shared" si="2"/>
        <v>319</v>
      </c>
      <c r="C18" s="31">
        <f t="shared" si="2"/>
        <v>129871</v>
      </c>
      <c r="D18" s="31">
        <f t="shared" si="2"/>
        <v>631173</v>
      </c>
      <c r="E18" s="26">
        <f t="shared" si="1"/>
        <v>4.859999538003096</v>
      </c>
      <c r="F18" s="21">
        <v>8</v>
      </c>
      <c r="G18" s="22" t="s">
        <v>638</v>
      </c>
      <c r="H18" s="22" t="s">
        <v>639</v>
      </c>
      <c r="I18" s="35">
        <f t="shared" si="3"/>
        <v>5.1002160345655305</v>
      </c>
      <c r="J18" s="21">
        <v>281</v>
      </c>
      <c r="K18" s="22" t="s">
        <v>640</v>
      </c>
      <c r="L18" s="22" t="s">
        <v>641</v>
      </c>
      <c r="M18" s="26">
        <f t="shared" si="4"/>
        <v>5.014623015873016</v>
      </c>
      <c r="N18" s="21">
        <v>27</v>
      </c>
      <c r="O18" s="22" t="s">
        <v>642</v>
      </c>
      <c r="P18" s="22" t="s">
        <v>643</v>
      </c>
      <c r="Q18" s="26">
        <f t="shared" si="5"/>
        <v>3.2708572437538623</v>
      </c>
      <c r="R18" s="21">
        <v>3</v>
      </c>
      <c r="S18" s="22" t="s">
        <v>644</v>
      </c>
      <c r="T18" s="22" t="s">
        <v>645</v>
      </c>
      <c r="U18" s="35">
        <f t="shared" si="6"/>
        <v>3.388888888888889</v>
      </c>
    </row>
    <row r="19" spans="1:21" ht="14.25">
      <c r="A19" s="16" t="s">
        <v>43</v>
      </c>
      <c r="B19" s="31">
        <f t="shared" si="2"/>
        <v>436</v>
      </c>
      <c r="C19" s="31">
        <f t="shared" si="2"/>
        <v>172890</v>
      </c>
      <c r="D19" s="31">
        <f t="shared" si="2"/>
        <v>963702</v>
      </c>
      <c r="E19" s="26">
        <f t="shared" si="1"/>
        <v>5.574076002082249</v>
      </c>
      <c r="F19" s="21">
        <v>24</v>
      </c>
      <c r="G19" s="22" t="s">
        <v>646</v>
      </c>
      <c r="H19" s="22" t="s">
        <v>647</v>
      </c>
      <c r="I19" s="35">
        <f t="shared" si="3"/>
        <v>4.964144327564755</v>
      </c>
      <c r="J19" s="21">
        <v>394</v>
      </c>
      <c r="K19" s="22" t="s">
        <v>648</v>
      </c>
      <c r="L19" s="22" t="s">
        <v>649</v>
      </c>
      <c r="M19" s="26">
        <f t="shared" si="4"/>
        <v>5.673732254177799</v>
      </c>
      <c r="N19" s="21">
        <v>7</v>
      </c>
      <c r="O19" s="21">
        <v>806</v>
      </c>
      <c r="P19" s="22" t="s">
        <v>650</v>
      </c>
      <c r="Q19" s="26">
        <f t="shared" si="5"/>
        <v>3.5856079404466503</v>
      </c>
      <c r="R19" s="21">
        <v>11</v>
      </c>
      <c r="S19" s="22" t="s">
        <v>651</v>
      </c>
      <c r="T19" s="22" t="s">
        <v>652</v>
      </c>
      <c r="U19" s="35">
        <f t="shared" si="6"/>
        <v>3.8988165680473372</v>
      </c>
    </row>
    <row r="20" spans="1:21" ht="14.25">
      <c r="A20" s="16" t="s">
        <v>44</v>
      </c>
      <c r="B20" s="31">
        <f t="shared" si="2"/>
        <v>379</v>
      </c>
      <c r="C20" s="31">
        <f t="shared" si="2"/>
        <v>111770</v>
      </c>
      <c r="D20" s="31">
        <f t="shared" si="2"/>
        <v>552353</v>
      </c>
      <c r="E20" s="26">
        <f t="shared" si="1"/>
        <v>4.941871700814172</v>
      </c>
      <c r="F20" s="21">
        <v>25</v>
      </c>
      <c r="G20" s="22" t="s">
        <v>653</v>
      </c>
      <c r="H20" s="22" t="s">
        <v>654</v>
      </c>
      <c r="I20" s="35">
        <f t="shared" si="3"/>
        <v>5.025618374558304</v>
      </c>
      <c r="J20" s="21">
        <v>324</v>
      </c>
      <c r="K20" s="22" t="s">
        <v>655</v>
      </c>
      <c r="L20" s="22" t="s">
        <v>656</v>
      </c>
      <c r="M20" s="26">
        <f t="shared" si="4"/>
        <v>5.028593410762842</v>
      </c>
      <c r="N20" s="22" t="s">
        <v>457</v>
      </c>
      <c r="O20" s="22" t="s">
        <v>457</v>
      </c>
      <c r="P20" s="22" t="s">
        <v>457</v>
      </c>
      <c r="Q20" s="26" t="e">
        <f t="shared" si="5"/>
        <v>#DIV/0!</v>
      </c>
      <c r="R20" s="21">
        <v>30</v>
      </c>
      <c r="S20" s="22" t="s">
        <v>657</v>
      </c>
      <c r="T20" s="22" t="s">
        <v>658</v>
      </c>
      <c r="U20" s="35">
        <f t="shared" si="6"/>
        <v>3.586417910447761</v>
      </c>
    </row>
    <row r="21" spans="1:21" ht="14.25">
      <c r="A21" s="16" t="s">
        <v>45</v>
      </c>
      <c r="B21" s="31">
        <f t="shared" si="2"/>
        <v>44</v>
      </c>
      <c r="C21" s="31">
        <f t="shared" si="2"/>
        <v>10542</v>
      </c>
      <c r="D21" s="31">
        <f t="shared" si="2"/>
        <v>49781</v>
      </c>
      <c r="E21" s="26">
        <f t="shared" si="1"/>
        <v>4.7221589831151585</v>
      </c>
      <c r="F21" s="21">
        <v>1</v>
      </c>
      <c r="G21" s="21">
        <v>417</v>
      </c>
      <c r="H21" s="22" t="s">
        <v>659</v>
      </c>
      <c r="I21" s="35">
        <f t="shared" si="3"/>
        <v>4.995203836930456</v>
      </c>
      <c r="J21" s="21">
        <v>23</v>
      </c>
      <c r="K21" s="22" t="s">
        <v>591</v>
      </c>
      <c r="L21" s="22" t="s">
        <v>660</v>
      </c>
      <c r="M21" s="26">
        <f t="shared" si="4"/>
        <v>5.01228535529806</v>
      </c>
      <c r="N21" s="21">
        <v>9</v>
      </c>
      <c r="O21" s="22" t="s">
        <v>661</v>
      </c>
      <c r="P21" s="22" t="s">
        <v>662</v>
      </c>
      <c r="Q21" s="26">
        <f t="shared" si="5"/>
        <v>3.8391167192429023</v>
      </c>
      <c r="R21" s="21">
        <v>11</v>
      </c>
      <c r="S21" s="22" t="s">
        <v>663</v>
      </c>
      <c r="T21" s="22" t="s">
        <v>664</v>
      </c>
      <c r="U21" s="35">
        <f t="shared" si="6"/>
        <v>4.146695715323166</v>
      </c>
    </row>
    <row r="22" spans="1:21" ht="14.25">
      <c r="A22" s="16" t="s">
        <v>46</v>
      </c>
      <c r="B22" s="31">
        <f t="shared" si="2"/>
        <v>188</v>
      </c>
      <c r="C22" s="31">
        <f t="shared" si="2"/>
        <v>42890</v>
      </c>
      <c r="D22" s="31">
        <f t="shared" si="2"/>
        <v>204059</v>
      </c>
      <c r="E22" s="26">
        <f t="shared" si="1"/>
        <v>4.757729074376312</v>
      </c>
      <c r="F22" s="21">
        <v>11</v>
      </c>
      <c r="G22" s="22" t="s">
        <v>665</v>
      </c>
      <c r="H22" s="22" t="s">
        <v>666</v>
      </c>
      <c r="I22" s="35">
        <f t="shared" si="3"/>
        <v>4.787003610108303</v>
      </c>
      <c r="J22" s="21">
        <v>176</v>
      </c>
      <c r="K22" s="22" t="s">
        <v>667</v>
      </c>
      <c r="L22" s="22" t="s">
        <v>668</v>
      </c>
      <c r="M22" s="26">
        <f t="shared" si="4"/>
        <v>4.759601777601231</v>
      </c>
      <c r="N22" s="21">
        <v>1</v>
      </c>
      <c r="O22" s="21">
        <v>118</v>
      </c>
      <c r="P22" s="21">
        <v>413</v>
      </c>
      <c r="Q22" s="26">
        <f t="shared" si="5"/>
        <v>3.5</v>
      </c>
      <c r="R22" s="22" t="s">
        <v>457</v>
      </c>
      <c r="S22" s="22" t="s">
        <v>457</v>
      </c>
      <c r="T22" s="22" t="s">
        <v>457</v>
      </c>
      <c r="U22" s="35" t="e">
        <f t="shared" si="6"/>
        <v>#DIV/0!</v>
      </c>
    </row>
    <row r="23" spans="1:21" ht="14.25">
      <c r="A23" s="16" t="s">
        <v>47</v>
      </c>
      <c r="B23" s="31">
        <f t="shared" si="2"/>
        <v>22</v>
      </c>
      <c r="C23" s="31">
        <f t="shared" si="2"/>
        <v>4993</v>
      </c>
      <c r="D23" s="31">
        <f t="shared" si="2"/>
        <v>24734</v>
      </c>
      <c r="E23" s="26">
        <f t="shared" si="1"/>
        <v>4.953735229321049</v>
      </c>
      <c r="F23" s="21">
        <v>1</v>
      </c>
      <c r="G23" s="21">
        <v>117</v>
      </c>
      <c r="H23" s="21">
        <v>584</v>
      </c>
      <c r="I23" s="35">
        <f t="shared" si="3"/>
        <v>4.9914529914529915</v>
      </c>
      <c r="J23" s="21">
        <v>20</v>
      </c>
      <c r="K23" s="22" t="s">
        <v>669</v>
      </c>
      <c r="L23" s="22" t="s">
        <v>670</v>
      </c>
      <c r="M23" s="26">
        <f t="shared" si="4"/>
        <v>5.018744551002616</v>
      </c>
      <c r="N23" s="22" t="s">
        <v>457</v>
      </c>
      <c r="O23" s="22" t="s">
        <v>457</v>
      </c>
      <c r="P23" s="22" t="s">
        <v>457</v>
      </c>
      <c r="Q23" s="26" t="e">
        <f t="shared" si="5"/>
        <v>#DIV/0!</v>
      </c>
      <c r="R23" s="21">
        <v>1</v>
      </c>
      <c r="S23" s="21">
        <v>288</v>
      </c>
      <c r="T23" s="22" t="s">
        <v>671</v>
      </c>
      <c r="U23" s="35">
        <f t="shared" si="6"/>
        <v>3.9027777777777777</v>
      </c>
    </row>
    <row r="24" spans="1:21" ht="14.25">
      <c r="A24" s="16" t="s">
        <v>48</v>
      </c>
      <c r="B24" s="31">
        <f t="shared" si="2"/>
        <v>13</v>
      </c>
      <c r="C24" s="31">
        <f t="shared" si="2"/>
        <v>4502</v>
      </c>
      <c r="D24" s="31">
        <f t="shared" si="2"/>
        <v>26598</v>
      </c>
      <c r="E24" s="26">
        <f t="shared" si="1"/>
        <v>5.908040870724123</v>
      </c>
      <c r="F24" s="21">
        <v>1</v>
      </c>
      <c r="G24" s="21">
        <v>438</v>
      </c>
      <c r="H24" s="22" t="s">
        <v>672</v>
      </c>
      <c r="I24" s="35">
        <f t="shared" si="3"/>
        <v>5.0091324200913245</v>
      </c>
      <c r="J24" s="21">
        <v>11</v>
      </c>
      <c r="K24" s="22" t="s">
        <v>673</v>
      </c>
      <c r="L24" s="22" t="s">
        <v>674</v>
      </c>
      <c r="M24" s="26">
        <f t="shared" si="4"/>
        <v>6.045617631983598</v>
      </c>
      <c r="N24" s="21">
        <v>1</v>
      </c>
      <c r="O24" s="21">
        <v>162</v>
      </c>
      <c r="P24" s="21">
        <v>814</v>
      </c>
      <c r="Q24" s="26">
        <f t="shared" si="5"/>
        <v>5.0246913580246915</v>
      </c>
      <c r="R24" s="22" t="s">
        <v>457</v>
      </c>
      <c r="S24" s="22" t="s">
        <v>457</v>
      </c>
      <c r="T24" s="22" t="s">
        <v>457</v>
      </c>
      <c r="U24" s="35" t="e">
        <f t="shared" si="6"/>
        <v>#DIV/0!</v>
      </c>
    </row>
    <row r="25" spans="1:21" ht="14.25">
      <c r="A25" s="16" t="s">
        <v>49</v>
      </c>
      <c r="B25" s="31">
        <f t="shared" si="2"/>
        <v>25</v>
      </c>
      <c r="C25" s="31">
        <f t="shared" si="2"/>
        <v>11084</v>
      </c>
      <c r="D25" s="31">
        <f t="shared" si="2"/>
        <v>60023</v>
      </c>
      <c r="E25" s="26">
        <f t="shared" si="1"/>
        <v>5.415283291230603</v>
      </c>
      <c r="F25" s="21">
        <v>4</v>
      </c>
      <c r="G25" s="22" t="s">
        <v>675</v>
      </c>
      <c r="H25" s="22" t="s">
        <v>676</v>
      </c>
      <c r="I25" s="35">
        <f t="shared" si="3"/>
        <v>5.101232394366197</v>
      </c>
      <c r="J25" s="21">
        <v>20</v>
      </c>
      <c r="K25" s="22" t="s">
        <v>677</v>
      </c>
      <c r="L25" s="22" t="s">
        <v>678</v>
      </c>
      <c r="M25" s="26">
        <f t="shared" si="4"/>
        <v>5.460583042496407</v>
      </c>
      <c r="N25" s="22" t="s">
        <v>457</v>
      </c>
      <c r="O25" s="22" t="s">
        <v>457</v>
      </c>
      <c r="P25" s="22" t="s">
        <v>457</v>
      </c>
      <c r="Q25" s="26" t="e">
        <f t="shared" si="5"/>
        <v>#DIV/0!</v>
      </c>
      <c r="R25" s="21">
        <v>1</v>
      </c>
      <c r="S25" s="21">
        <v>206</v>
      </c>
      <c r="T25" s="22" t="s">
        <v>679</v>
      </c>
      <c r="U25" s="35">
        <f t="shared" si="6"/>
        <v>5.004854368932039</v>
      </c>
    </row>
    <row r="26" spans="1:21" ht="14.25">
      <c r="A26" s="16" t="s">
        <v>50</v>
      </c>
      <c r="B26" s="31">
        <f t="shared" si="2"/>
        <v>98</v>
      </c>
      <c r="C26" s="31">
        <f t="shared" si="2"/>
        <v>88100</v>
      </c>
      <c r="D26" s="31">
        <f t="shared" si="2"/>
        <v>579536</v>
      </c>
      <c r="E26" s="26">
        <f t="shared" si="1"/>
        <v>6.578161180476731</v>
      </c>
      <c r="F26" s="21">
        <v>3</v>
      </c>
      <c r="G26" s="21">
        <v>608</v>
      </c>
      <c r="H26" s="22" t="s">
        <v>680</v>
      </c>
      <c r="I26" s="35">
        <f t="shared" si="3"/>
        <v>5.4243421052631575</v>
      </c>
      <c r="J26" s="21">
        <v>85</v>
      </c>
      <c r="K26" s="22" t="s">
        <v>681</v>
      </c>
      <c r="L26" s="22" t="s">
        <v>682</v>
      </c>
      <c r="M26" s="26">
        <f t="shared" si="4"/>
        <v>6.632691365108967</v>
      </c>
      <c r="N26" s="21">
        <v>10</v>
      </c>
      <c r="O26" s="22" t="s">
        <v>683</v>
      </c>
      <c r="P26" s="22" t="s">
        <v>684</v>
      </c>
      <c r="Q26" s="26">
        <f t="shared" si="5"/>
        <v>5.573770491803279</v>
      </c>
      <c r="R26" s="22" t="s">
        <v>457</v>
      </c>
      <c r="S26" s="22" t="s">
        <v>457</v>
      </c>
      <c r="T26" s="22" t="s">
        <v>457</v>
      </c>
      <c r="U26" s="35" t="e">
        <f t="shared" si="6"/>
        <v>#DIV/0!</v>
      </c>
    </row>
    <row r="27" spans="1:21" ht="14.25">
      <c r="A27" s="16" t="s">
        <v>51</v>
      </c>
      <c r="B27" s="31">
        <f t="shared" si="2"/>
        <v>92</v>
      </c>
      <c r="C27" s="31">
        <f t="shared" si="2"/>
        <v>72391</v>
      </c>
      <c r="D27" s="31">
        <f t="shared" si="2"/>
        <v>464205</v>
      </c>
      <c r="E27" s="26">
        <f t="shared" si="1"/>
        <v>6.412468400768051</v>
      </c>
      <c r="F27" s="22" t="s">
        <v>457</v>
      </c>
      <c r="G27" s="22" t="s">
        <v>457</v>
      </c>
      <c r="H27" s="22" t="s">
        <v>457</v>
      </c>
      <c r="I27" s="35" t="e">
        <f t="shared" si="3"/>
        <v>#DIV/0!</v>
      </c>
      <c r="J27" s="21">
        <v>92</v>
      </c>
      <c r="K27" s="22" t="s">
        <v>685</v>
      </c>
      <c r="L27" s="22" t="s">
        <v>686</v>
      </c>
      <c r="M27" s="26">
        <f t="shared" si="4"/>
        <v>6.412468400768051</v>
      </c>
      <c r="N27" s="22" t="s">
        <v>457</v>
      </c>
      <c r="O27" s="22" t="s">
        <v>457</v>
      </c>
      <c r="P27" s="22" t="s">
        <v>457</v>
      </c>
      <c r="Q27" s="26" t="e">
        <f t="shared" si="5"/>
        <v>#DIV/0!</v>
      </c>
      <c r="R27" s="22" t="s">
        <v>457</v>
      </c>
      <c r="S27" s="22" t="s">
        <v>457</v>
      </c>
      <c r="T27" s="22" t="s">
        <v>457</v>
      </c>
      <c r="U27" s="35" t="e">
        <f t="shared" si="6"/>
        <v>#DIV/0!</v>
      </c>
    </row>
    <row r="28" spans="1:21" ht="14.25">
      <c r="A28" s="16" t="s">
        <v>52</v>
      </c>
      <c r="B28" s="31">
        <f t="shared" si="2"/>
        <v>238</v>
      </c>
      <c r="C28" s="31">
        <f t="shared" si="2"/>
        <v>191689</v>
      </c>
      <c r="D28" s="31">
        <f t="shared" si="2"/>
        <v>965892</v>
      </c>
      <c r="E28" s="26">
        <f t="shared" si="1"/>
        <v>5.038849386245428</v>
      </c>
      <c r="F28" s="21">
        <v>17</v>
      </c>
      <c r="G28" s="22" t="s">
        <v>687</v>
      </c>
      <c r="H28" s="22" t="s">
        <v>688</v>
      </c>
      <c r="I28" s="35">
        <f t="shared" si="3"/>
        <v>5.01328052842229</v>
      </c>
      <c r="J28" s="21">
        <v>218</v>
      </c>
      <c r="K28" s="22" t="s">
        <v>689</v>
      </c>
      <c r="L28" s="22" t="s">
        <v>690</v>
      </c>
      <c r="M28" s="26">
        <f t="shared" si="4"/>
        <v>5.0561074611875965</v>
      </c>
      <c r="N28" s="21">
        <v>1</v>
      </c>
      <c r="O28" s="21">
        <v>81</v>
      </c>
      <c r="P28" s="21">
        <v>405</v>
      </c>
      <c r="Q28" s="26">
        <f t="shared" si="5"/>
        <v>5</v>
      </c>
      <c r="R28" s="21">
        <v>2</v>
      </c>
      <c r="S28" s="21">
        <v>665</v>
      </c>
      <c r="T28" s="22" t="s">
        <v>691</v>
      </c>
      <c r="U28" s="35">
        <f t="shared" si="6"/>
        <v>4.690225563909775</v>
      </c>
    </row>
    <row r="29" spans="1:21" ht="14.25">
      <c r="A29" s="16" t="s">
        <v>53</v>
      </c>
      <c r="B29" s="31">
        <f t="shared" si="2"/>
        <v>22</v>
      </c>
      <c r="C29" s="31">
        <f t="shared" si="2"/>
        <v>216881</v>
      </c>
      <c r="D29" s="31">
        <f t="shared" si="2"/>
        <v>2269853</v>
      </c>
      <c r="E29" s="26">
        <f t="shared" si="1"/>
        <v>10.465891433551118</v>
      </c>
      <c r="F29" s="24">
        <v>4</v>
      </c>
      <c r="G29" s="23" t="s">
        <v>692</v>
      </c>
      <c r="H29" s="23" t="s">
        <v>693</v>
      </c>
      <c r="I29" s="35">
        <f t="shared" si="3"/>
        <v>13.158345917063539</v>
      </c>
      <c r="J29" s="24">
        <v>16</v>
      </c>
      <c r="K29" s="23" t="s">
        <v>694</v>
      </c>
      <c r="L29" s="23" t="s">
        <v>695</v>
      </c>
      <c r="M29" s="26">
        <f t="shared" si="4"/>
        <v>9.80878791373544</v>
      </c>
      <c r="N29" s="23" t="s">
        <v>457</v>
      </c>
      <c r="O29" s="23" t="s">
        <v>457</v>
      </c>
      <c r="P29" s="23" t="s">
        <v>457</v>
      </c>
      <c r="Q29" s="26" t="e">
        <f t="shared" si="5"/>
        <v>#DIV/0!</v>
      </c>
      <c r="R29" s="24">
        <v>2</v>
      </c>
      <c r="S29" s="24">
        <v>416</v>
      </c>
      <c r="T29" s="23" t="s">
        <v>696</v>
      </c>
      <c r="U29" s="35">
        <f t="shared" si="6"/>
        <v>5.798076923076923</v>
      </c>
    </row>
    <row r="30" spans="1:21" ht="14.25">
      <c r="A30" s="16" t="s">
        <v>54</v>
      </c>
      <c r="B30" s="31">
        <f t="shared" si="2"/>
        <v>391</v>
      </c>
      <c r="C30" s="31">
        <f t="shared" si="2"/>
        <v>232353</v>
      </c>
      <c r="D30" s="31">
        <f t="shared" si="2"/>
        <v>1457226</v>
      </c>
      <c r="E30" s="26">
        <f t="shared" si="1"/>
        <v>6.27160398187241</v>
      </c>
      <c r="F30" s="24">
        <v>18</v>
      </c>
      <c r="G30" s="23" t="s">
        <v>697</v>
      </c>
      <c r="H30" s="23" t="s">
        <v>698</v>
      </c>
      <c r="I30" s="35">
        <f t="shared" si="3"/>
        <v>5.202305125872005</v>
      </c>
      <c r="J30" s="24">
        <v>371</v>
      </c>
      <c r="K30" s="23" t="s">
        <v>699</v>
      </c>
      <c r="L30" s="23" t="s">
        <v>700</v>
      </c>
      <c r="M30" s="26">
        <f t="shared" si="4"/>
        <v>6.359278700331012</v>
      </c>
      <c r="N30" s="24">
        <v>2</v>
      </c>
      <c r="O30" s="23" t="s">
        <v>701</v>
      </c>
      <c r="P30" s="23" t="s">
        <v>702</v>
      </c>
      <c r="Q30" s="26">
        <f t="shared" si="5"/>
        <v>4.358763693270736</v>
      </c>
      <c r="R30" s="23" t="s">
        <v>457</v>
      </c>
      <c r="S30" s="23" t="s">
        <v>457</v>
      </c>
      <c r="T30" s="23" t="s">
        <v>457</v>
      </c>
      <c r="U30" s="35" t="e">
        <f t="shared" si="6"/>
        <v>#DIV/0!</v>
      </c>
    </row>
    <row r="31" spans="6:21" ht="14.25"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ht="14.25">
      <c r="I32" s="36"/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  <row r="82" spans="5:19" ht="14.25">
      <c r="E82" s="2"/>
      <c r="G82" s="2"/>
      <c r="I82" s="2"/>
      <c r="K82" s="2"/>
      <c r="M82" s="2"/>
      <c r="O82" s="2"/>
      <c r="Q82" s="2"/>
      <c r="S82" s="2"/>
    </row>
    <row r="83" spans="5:19" ht="14.25">
      <c r="E83" s="2"/>
      <c r="G83" s="2"/>
      <c r="I83" s="2"/>
      <c r="K83" s="2"/>
      <c r="M83" s="2"/>
      <c r="O83" s="2"/>
      <c r="Q83" s="2"/>
      <c r="S83" s="2"/>
    </row>
  </sheetData>
  <mergeCells count="7">
    <mergeCell ref="A3:C3"/>
    <mergeCell ref="S3:T3"/>
    <mergeCell ref="A4:A5"/>
    <mergeCell ref="J4:M4"/>
    <mergeCell ref="F4:I4"/>
    <mergeCell ref="N4:Q4"/>
    <mergeCell ref="R4:U4"/>
  </mergeCells>
  <printOptions/>
  <pageMargins left="0.28" right="0.38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1"/>
  <sheetViews>
    <sheetView workbookViewId="0" topLeftCell="A1">
      <selection activeCell="A1" sqref="A1:IV16384"/>
    </sheetView>
  </sheetViews>
  <sheetFormatPr defaultColWidth="9.00390625" defaultRowHeight="16.5"/>
  <cols>
    <col min="1" max="1" width="10.125" style="1" customWidth="1"/>
    <col min="2" max="2" width="5.625" style="1" customWidth="1"/>
    <col min="3" max="3" width="8.25390625" style="1" customWidth="1"/>
    <col min="4" max="4" width="8.625" style="1" customWidth="1"/>
    <col min="5" max="5" width="6.625" style="1" customWidth="1"/>
    <col min="6" max="6" width="4.875" style="1" customWidth="1"/>
    <col min="7" max="7" width="7.625" style="1" customWidth="1"/>
    <col min="8" max="8" width="9.75390625" style="1" customWidth="1"/>
    <col min="9" max="9" width="5.875" style="1" customWidth="1"/>
    <col min="10" max="10" width="6.00390625" style="1" customWidth="1"/>
    <col min="11" max="11" width="10.125" style="1" customWidth="1"/>
    <col min="12" max="12" width="9.25390625" style="1" customWidth="1"/>
    <col min="13" max="13" width="5.75390625" style="1" customWidth="1"/>
    <col min="14" max="14" width="5.625" style="1" customWidth="1"/>
    <col min="15" max="15" width="6.75390625" style="1" customWidth="1"/>
    <col min="16" max="16" width="7.875" style="1" customWidth="1"/>
    <col min="17" max="17" width="6.375" style="1" customWidth="1"/>
    <col min="18" max="18" width="5.125" style="1" customWidth="1"/>
    <col min="19" max="19" width="6.875" style="1" customWidth="1"/>
    <col min="20" max="20" width="8.125" style="1" customWidth="1"/>
    <col min="21" max="21" width="6.00390625" style="1" customWidth="1"/>
    <col min="22" max="16384" width="9.00390625" style="1" customWidth="1"/>
  </cols>
  <sheetData>
    <row r="1" ht="14.25">
      <c r="A1" s="1" t="s">
        <v>462</v>
      </c>
    </row>
    <row r="3" spans="1:20" ht="14.25">
      <c r="A3" s="106" t="s">
        <v>703</v>
      </c>
      <c r="B3" s="106"/>
      <c r="C3" s="106"/>
      <c r="S3" s="107" t="s">
        <v>464</v>
      </c>
      <c r="T3" s="107"/>
    </row>
    <row r="4" spans="1:21" ht="16.5" customHeight="1">
      <c r="A4" s="79" t="s">
        <v>465</v>
      </c>
      <c r="B4" s="16"/>
      <c r="C4" s="16" t="s">
        <v>55</v>
      </c>
      <c r="D4" s="16"/>
      <c r="E4" s="16"/>
      <c r="F4" s="55" t="s">
        <v>56</v>
      </c>
      <c r="G4" s="55"/>
      <c r="H4" s="55"/>
      <c r="I4" s="55"/>
      <c r="J4" s="55" t="s">
        <v>57</v>
      </c>
      <c r="K4" s="55"/>
      <c r="L4" s="55"/>
      <c r="M4" s="55"/>
      <c r="N4" s="55" t="s">
        <v>58</v>
      </c>
      <c r="O4" s="55"/>
      <c r="P4" s="55"/>
      <c r="Q4" s="55"/>
      <c r="R4" s="16"/>
      <c r="S4" s="16" t="s">
        <v>59</v>
      </c>
      <c r="T4" s="16"/>
      <c r="U4" s="16"/>
    </row>
    <row r="5" spans="1:21" s="7" customFormat="1" ht="42.75">
      <c r="A5" s="54"/>
      <c r="B5" s="8" t="s">
        <v>30</v>
      </c>
      <c r="C5" s="8" t="s">
        <v>466</v>
      </c>
      <c r="D5" s="8" t="s">
        <v>31</v>
      </c>
      <c r="E5" s="8" t="s">
        <v>467</v>
      </c>
      <c r="F5" s="8" t="s">
        <v>30</v>
      </c>
      <c r="G5" s="8" t="s">
        <v>466</v>
      </c>
      <c r="H5" s="8" t="s">
        <v>31</v>
      </c>
      <c r="I5" s="8" t="s">
        <v>467</v>
      </c>
      <c r="J5" s="8" t="s">
        <v>30</v>
      </c>
      <c r="K5" s="8" t="s">
        <v>466</v>
      </c>
      <c r="L5" s="8" t="s">
        <v>31</v>
      </c>
      <c r="M5" s="8" t="s">
        <v>467</v>
      </c>
      <c r="N5" s="8" t="s">
        <v>30</v>
      </c>
      <c r="O5" s="8" t="s">
        <v>466</v>
      </c>
      <c r="P5" s="8" t="s">
        <v>31</v>
      </c>
      <c r="Q5" s="8" t="s">
        <v>467</v>
      </c>
      <c r="R5" s="8" t="s">
        <v>30</v>
      </c>
      <c r="S5" s="8" t="s">
        <v>466</v>
      </c>
      <c r="T5" s="8" t="s">
        <v>31</v>
      </c>
      <c r="U5" s="8" t="s">
        <v>467</v>
      </c>
    </row>
    <row r="6" spans="1:21" ht="14.25">
      <c r="A6" s="16" t="s">
        <v>468</v>
      </c>
      <c r="B6" s="31">
        <f aca="true" t="shared" si="0" ref="B6:D7">SUM(F6,J6,N6,R6)</f>
        <v>2672</v>
      </c>
      <c r="C6" s="31">
        <f t="shared" si="0"/>
        <v>2544272</v>
      </c>
      <c r="D6" s="31">
        <f t="shared" si="0"/>
        <v>16537352</v>
      </c>
      <c r="E6" s="26">
        <f aca="true" t="shared" si="1" ref="E6:E30">SUM(D6)/C6</f>
        <v>6.4998364954690375</v>
      </c>
      <c r="F6" s="27">
        <f>F7+F29+F30</f>
        <v>329</v>
      </c>
      <c r="G6" s="34">
        <f>G7+G29+G30</f>
        <v>442510</v>
      </c>
      <c r="H6" s="34">
        <f>H7+H29+H30</f>
        <v>3104527</v>
      </c>
      <c r="I6" s="26">
        <f>SUM(H6)/G6</f>
        <v>7.015721678606133</v>
      </c>
      <c r="J6" s="27">
        <f>J7+J29+J30</f>
        <v>2193</v>
      </c>
      <c r="K6" s="34">
        <f>K7+K29+K30</f>
        <v>2029399</v>
      </c>
      <c r="L6" s="34">
        <f>L7+L29+L30</f>
        <v>13132028</v>
      </c>
      <c r="M6" s="26">
        <f>SUM(L6)/K6</f>
        <v>6.470895077803823</v>
      </c>
      <c r="N6" s="34">
        <f>N7+N29+N30</f>
        <v>97</v>
      </c>
      <c r="O6" s="34">
        <f>O7+O29+O30</f>
        <v>57922</v>
      </c>
      <c r="P6" s="34">
        <f>P7+P29+P30</f>
        <v>236458</v>
      </c>
      <c r="Q6" s="26">
        <f>SUM(P6)/O6</f>
        <v>4.082352128724837</v>
      </c>
      <c r="R6" s="19">
        <f>R7+R29+R30</f>
        <v>53</v>
      </c>
      <c r="S6" s="19">
        <f>S7+S29+S30</f>
        <v>14441</v>
      </c>
      <c r="T6" s="19">
        <f>T7+T29+T30</f>
        <v>64339</v>
      </c>
      <c r="U6" s="35">
        <f>SUM(T6)/S6</f>
        <v>4.455300879440482</v>
      </c>
    </row>
    <row r="7" spans="1:21" ht="14.25">
      <c r="A7" s="16" t="s">
        <v>32</v>
      </c>
      <c r="B7" s="31">
        <f t="shared" si="0"/>
        <v>2457</v>
      </c>
      <c r="C7" s="31">
        <f t="shared" si="0"/>
        <v>2108412</v>
      </c>
      <c r="D7" s="31">
        <f t="shared" si="0"/>
        <v>12516879</v>
      </c>
      <c r="E7" s="26">
        <f t="shared" si="1"/>
        <v>5.936638095400709</v>
      </c>
      <c r="F7" s="27">
        <f>F8+F9+F10+F11+F12+F13+F14+F15+F16+F17+F18+F19+F20+F21+F22+F23+F24+F25+F26+F27+F28</f>
        <v>306</v>
      </c>
      <c r="G7" s="34">
        <f>G8+G9+G10+G11+G12+G13+G14+G15+G16+G17+G18+G19+G20+G21+G22+G23+G24+G25+G26+G27+G28</f>
        <v>353364</v>
      </c>
      <c r="H7" s="34">
        <f>H8+H9+H10+H11+H12+H13+H14+H15+H16+H17+H18+H19+H20+H21+H22+H23+H24+H25+H26+H27+H28</f>
        <v>2001109</v>
      </c>
      <c r="I7" s="26">
        <f>SUM(H7)/G7</f>
        <v>5.663024529946457</v>
      </c>
      <c r="J7" s="27">
        <f>J8+J9+J10+J11+J12+J13+J14+J15+J16+J17+J18+J19+J20+J21+J22+J23+J24+J25+J26+J27+J28</f>
        <v>2003</v>
      </c>
      <c r="K7" s="34">
        <f>K8+K9+K10+K11+K12+K13+K14+K15+K16+K17+K18+K19+K20+K21+K22+K23+K24+K25+K26+K27+K28</f>
        <v>1682835</v>
      </c>
      <c r="L7" s="34">
        <f>L8+L9+L10+L11+L12+L13+L14+L15+L16+L17+L18+L19+L20+L21+L22+L23+L24+L25+L26+L27+L28</f>
        <v>10215981</v>
      </c>
      <c r="M7" s="26">
        <f>SUM(L7)/K7</f>
        <v>6.070696770628136</v>
      </c>
      <c r="N7" s="20">
        <f>N8+N9+N10+N11+N12+N13+N14+N15+N16+N17+N18+N19+N20+N21+N22+N23+N24+N25+N26+N27+N28</f>
        <v>95</v>
      </c>
      <c r="O7" s="20">
        <f>O8+O9+O10+O11+O12+O13+O14+O15+O16+O17+O18+O19+O20+O21+O22+O23+O24+O25+O26+O27+O28</f>
        <v>57772</v>
      </c>
      <c r="P7" s="20">
        <f>P8+P9+P10+P11+P12+P13+P14+P15+P16+P17+P18+P19+P20+P21+P22+P23+P24+P25+P26+P27+P28</f>
        <v>235450</v>
      </c>
      <c r="Q7" s="26">
        <f>SUM(P7)/O7</f>
        <v>4.075503704216575</v>
      </c>
      <c r="R7" s="19">
        <f>R8+R9+R10+R11+R12+R13+R14+R15+R16+R17+R18+R19+R20+R21+R22+R23+R24+R25+R26+R27+R28</f>
        <v>53</v>
      </c>
      <c r="S7" s="19">
        <f>S8+S9+S10+S11+S12+S13+S14+S15+S16+S17+S18+S19+S20+S21+S22+S23+S24+S25+S26+S27+S28</f>
        <v>14441</v>
      </c>
      <c r="T7" s="19">
        <f>T8+T9+T10+T11+T12+T13+T14+T15+T16+T17+T18+T19+T20+T21+T22+T23+T24+T25+T26+T27+T28</f>
        <v>64339</v>
      </c>
      <c r="U7" s="35">
        <f>SUM(T7)/S7</f>
        <v>4.455300879440482</v>
      </c>
    </row>
    <row r="8" spans="1:21" ht="14.25">
      <c r="A8" s="16" t="s">
        <v>33</v>
      </c>
      <c r="B8" s="31">
        <f>F8+J8+N8+R8</f>
        <v>57</v>
      </c>
      <c r="C8" s="31">
        <f>G8+K8+O8+S8</f>
        <v>275658</v>
      </c>
      <c r="D8" s="31">
        <f>H8+L8+P8+T8</f>
        <v>2362058</v>
      </c>
      <c r="E8" s="26">
        <f t="shared" si="1"/>
        <v>8.56879901907436</v>
      </c>
      <c r="F8" s="21">
        <v>3</v>
      </c>
      <c r="G8" s="22" t="s">
        <v>704</v>
      </c>
      <c r="H8" s="22" t="s">
        <v>705</v>
      </c>
      <c r="I8" s="26">
        <f>H8/G8</f>
        <v>7.844244994979611</v>
      </c>
      <c r="J8" s="21">
        <v>43</v>
      </c>
      <c r="K8" s="22" t="s">
        <v>706</v>
      </c>
      <c r="L8" s="22" t="s">
        <v>707</v>
      </c>
      <c r="M8" s="26">
        <f>L8/K8</f>
        <v>8.861167621085695</v>
      </c>
      <c r="N8" s="21">
        <v>10</v>
      </c>
      <c r="O8" s="22" t="s">
        <v>708</v>
      </c>
      <c r="P8" s="22" t="s">
        <v>709</v>
      </c>
      <c r="Q8" s="26">
        <f>P8/O8</f>
        <v>5.459778006636915</v>
      </c>
      <c r="R8" s="21">
        <v>1</v>
      </c>
      <c r="S8" s="21">
        <v>359</v>
      </c>
      <c r="T8" s="22" t="s">
        <v>710</v>
      </c>
      <c r="U8" s="35">
        <f>T8/S8</f>
        <v>5.401114206128134</v>
      </c>
    </row>
    <row r="9" spans="1:21" ht="14.25">
      <c r="A9" s="16" t="s">
        <v>34</v>
      </c>
      <c r="B9" s="31">
        <f aca="true" t="shared" si="2" ref="B9:D30">F9+J9+N9+R9</f>
        <v>76</v>
      </c>
      <c r="C9" s="31">
        <f t="shared" si="2"/>
        <v>34735</v>
      </c>
      <c r="D9" s="31">
        <f t="shared" si="2"/>
        <v>177627</v>
      </c>
      <c r="E9" s="26">
        <f t="shared" si="1"/>
        <v>5.113775730531165</v>
      </c>
      <c r="F9" s="21">
        <v>1</v>
      </c>
      <c r="G9" s="21">
        <v>355</v>
      </c>
      <c r="H9" s="22" t="s">
        <v>711</v>
      </c>
      <c r="I9" s="26">
        <f aca="true" t="shared" si="3" ref="I9:I30">H9/G9</f>
        <v>5.002816901408451</v>
      </c>
      <c r="J9" s="21">
        <v>72</v>
      </c>
      <c r="K9" s="22" t="s">
        <v>712</v>
      </c>
      <c r="L9" s="22" t="s">
        <v>713</v>
      </c>
      <c r="M9" s="26">
        <f aca="true" t="shared" si="4" ref="M9:M30">L9/K9</f>
        <v>5.27198158474906</v>
      </c>
      <c r="N9" s="21">
        <v>2</v>
      </c>
      <c r="O9" s="22" t="s">
        <v>714</v>
      </c>
      <c r="P9" s="22" t="s">
        <v>715</v>
      </c>
      <c r="Q9" s="26">
        <f aca="true" t="shared" si="5" ref="Q9:Q30">P9/O9</f>
        <v>3.6007568590350045</v>
      </c>
      <c r="R9" s="21">
        <v>1</v>
      </c>
      <c r="S9" s="21">
        <v>365</v>
      </c>
      <c r="T9" s="22" t="s">
        <v>716</v>
      </c>
      <c r="U9" s="35">
        <f aca="true" t="shared" si="6" ref="U9:U30">T9/S9</f>
        <v>4.997260273972603</v>
      </c>
    </row>
    <row r="10" spans="1:21" ht="14.25">
      <c r="A10" s="16" t="s">
        <v>35</v>
      </c>
      <c r="B10" s="31">
        <f t="shared" si="2"/>
        <v>172</v>
      </c>
      <c r="C10" s="31">
        <f t="shared" si="2"/>
        <v>553835</v>
      </c>
      <c r="D10" s="31">
        <f t="shared" si="2"/>
        <v>3215823</v>
      </c>
      <c r="E10" s="26">
        <f t="shared" si="1"/>
        <v>5.80646401906705</v>
      </c>
      <c r="F10" s="21">
        <v>29</v>
      </c>
      <c r="G10" s="22" t="s">
        <v>717</v>
      </c>
      <c r="H10" s="22" t="s">
        <v>718</v>
      </c>
      <c r="I10" s="26">
        <f t="shared" si="3"/>
        <v>5.5784705648369135</v>
      </c>
      <c r="J10" s="21">
        <v>142</v>
      </c>
      <c r="K10" s="22" t="s">
        <v>719</v>
      </c>
      <c r="L10" s="22" t="s">
        <v>720</v>
      </c>
      <c r="M10" s="26">
        <f t="shared" si="4"/>
        <v>5.8568811995895445</v>
      </c>
      <c r="N10" s="21">
        <v>1</v>
      </c>
      <c r="O10" s="21">
        <v>120</v>
      </c>
      <c r="P10" s="21">
        <v>777</v>
      </c>
      <c r="Q10" s="26">
        <f t="shared" si="5"/>
        <v>6.475</v>
      </c>
      <c r="R10" s="22" t="s">
        <v>457</v>
      </c>
      <c r="S10" s="22" t="s">
        <v>457</v>
      </c>
      <c r="T10" s="22" t="s">
        <v>457</v>
      </c>
      <c r="U10" s="35" t="e">
        <f t="shared" si="6"/>
        <v>#DIV/0!</v>
      </c>
    </row>
    <row r="11" spans="1:21" ht="14.25">
      <c r="A11" s="16" t="s">
        <v>36</v>
      </c>
      <c r="B11" s="31">
        <f t="shared" si="2"/>
        <v>96</v>
      </c>
      <c r="C11" s="31">
        <f t="shared" si="2"/>
        <v>124810</v>
      </c>
      <c r="D11" s="31">
        <f t="shared" si="2"/>
        <v>848474</v>
      </c>
      <c r="E11" s="26">
        <f t="shared" si="1"/>
        <v>6.798125150228347</v>
      </c>
      <c r="F11" s="21">
        <v>14</v>
      </c>
      <c r="G11" s="22" t="s">
        <v>721</v>
      </c>
      <c r="H11" s="22" t="s">
        <v>722</v>
      </c>
      <c r="I11" s="26">
        <f t="shared" si="3"/>
        <v>5.0525581395348835</v>
      </c>
      <c r="J11" s="21">
        <v>80</v>
      </c>
      <c r="K11" s="22" t="s">
        <v>723</v>
      </c>
      <c r="L11" s="22" t="s">
        <v>724</v>
      </c>
      <c r="M11" s="26">
        <f t="shared" si="4"/>
        <v>6.93232751927954</v>
      </c>
      <c r="N11" s="21">
        <v>1</v>
      </c>
      <c r="O11" s="21">
        <v>60</v>
      </c>
      <c r="P11" s="21">
        <v>299</v>
      </c>
      <c r="Q11" s="26">
        <f t="shared" si="5"/>
        <v>4.983333333333333</v>
      </c>
      <c r="R11" s="21">
        <v>1</v>
      </c>
      <c r="S11" s="21">
        <v>224</v>
      </c>
      <c r="T11" s="22" t="s">
        <v>725</v>
      </c>
      <c r="U11" s="35">
        <f t="shared" si="6"/>
        <v>4.848214285714286</v>
      </c>
    </row>
    <row r="12" spans="1:21" ht="14.25">
      <c r="A12" s="16" t="s">
        <v>37</v>
      </c>
      <c r="B12" s="31">
        <f t="shared" si="2"/>
        <v>100</v>
      </c>
      <c r="C12" s="31">
        <f t="shared" si="2"/>
        <v>39402</v>
      </c>
      <c r="D12" s="31">
        <f t="shared" si="2"/>
        <v>202986</v>
      </c>
      <c r="E12" s="26">
        <f t="shared" si="1"/>
        <v>5.151667428049338</v>
      </c>
      <c r="F12" s="21">
        <v>1</v>
      </c>
      <c r="G12" s="21">
        <v>155</v>
      </c>
      <c r="H12" s="21">
        <v>604</v>
      </c>
      <c r="I12" s="26">
        <f t="shared" si="3"/>
        <v>3.8967741935483873</v>
      </c>
      <c r="J12" s="21">
        <v>84</v>
      </c>
      <c r="K12" s="22" t="s">
        <v>726</v>
      </c>
      <c r="L12" s="22" t="s">
        <v>727</v>
      </c>
      <c r="M12" s="26">
        <f t="shared" si="4"/>
        <v>5.262062137844684</v>
      </c>
      <c r="N12" s="21">
        <v>12</v>
      </c>
      <c r="O12" s="22" t="s">
        <v>728</v>
      </c>
      <c r="P12" s="22" t="s">
        <v>729</v>
      </c>
      <c r="Q12" s="26">
        <f t="shared" si="5"/>
        <v>4.460607394366197</v>
      </c>
      <c r="R12" s="21">
        <v>3</v>
      </c>
      <c r="S12" s="21">
        <v>360</v>
      </c>
      <c r="T12" s="22" t="s">
        <v>730</v>
      </c>
      <c r="U12" s="35">
        <f t="shared" si="6"/>
        <v>3.8833333333333333</v>
      </c>
    </row>
    <row r="13" spans="1:21" ht="14.25">
      <c r="A13" s="16" t="s">
        <v>38</v>
      </c>
      <c r="B13" s="31">
        <f t="shared" si="2"/>
        <v>317</v>
      </c>
      <c r="C13" s="31">
        <f t="shared" si="2"/>
        <v>184941</v>
      </c>
      <c r="D13" s="31">
        <f t="shared" si="2"/>
        <v>976706</v>
      </c>
      <c r="E13" s="26">
        <f t="shared" si="1"/>
        <v>5.281176158883103</v>
      </c>
      <c r="F13" s="21">
        <v>45</v>
      </c>
      <c r="G13" s="22" t="s">
        <v>731</v>
      </c>
      <c r="H13" s="22" t="s">
        <v>732</v>
      </c>
      <c r="I13" s="26">
        <f t="shared" si="3"/>
        <v>4.9952006250348795</v>
      </c>
      <c r="J13" s="21">
        <v>271</v>
      </c>
      <c r="K13" s="22" t="s">
        <v>733</v>
      </c>
      <c r="L13" s="22" t="s">
        <v>734</v>
      </c>
      <c r="M13" s="26">
        <f t="shared" si="4"/>
        <v>5.350123476673645</v>
      </c>
      <c r="N13" s="21">
        <v>1</v>
      </c>
      <c r="O13" s="21">
        <v>87</v>
      </c>
      <c r="P13" s="21">
        <v>434</v>
      </c>
      <c r="Q13" s="26">
        <f t="shared" si="5"/>
        <v>4.988505747126437</v>
      </c>
      <c r="R13" s="22" t="s">
        <v>457</v>
      </c>
      <c r="S13" s="22" t="s">
        <v>457</v>
      </c>
      <c r="T13" s="22" t="s">
        <v>457</v>
      </c>
      <c r="U13" s="35" t="e">
        <f t="shared" si="6"/>
        <v>#DIV/0!</v>
      </c>
    </row>
    <row r="14" spans="1:21" ht="14.25">
      <c r="A14" s="16" t="s">
        <v>39</v>
      </c>
      <c r="B14" s="31">
        <f t="shared" si="2"/>
        <v>121</v>
      </c>
      <c r="C14" s="31">
        <f t="shared" si="2"/>
        <v>61722</v>
      </c>
      <c r="D14" s="31">
        <f t="shared" si="2"/>
        <v>302586</v>
      </c>
      <c r="E14" s="26">
        <f t="shared" si="1"/>
        <v>4.902401088752795</v>
      </c>
      <c r="F14" s="21">
        <v>15</v>
      </c>
      <c r="G14" s="22" t="s">
        <v>735</v>
      </c>
      <c r="H14" s="22" t="s">
        <v>736</v>
      </c>
      <c r="I14" s="26">
        <f t="shared" si="3"/>
        <v>5.223970844032138</v>
      </c>
      <c r="J14" s="21">
        <v>103</v>
      </c>
      <c r="K14" s="22" t="s">
        <v>737</v>
      </c>
      <c r="L14" s="22" t="s">
        <v>738</v>
      </c>
      <c r="M14" s="26">
        <f t="shared" si="4"/>
        <v>4.839473126258879</v>
      </c>
      <c r="N14" s="21">
        <v>1</v>
      </c>
      <c r="O14" s="22" t="s">
        <v>739</v>
      </c>
      <c r="P14" s="22" t="s">
        <v>740</v>
      </c>
      <c r="Q14" s="26">
        <f t="shared" si="5"/>
        <v>4.589444735463593</v>
      </c>
      <c r="R14" s="21">
        <v>2</v>
      </c>
      <c r="S14" s="22" t="s">
        <v>741</v>
      </c>
      <c r="T14" s="22" t="s">
        <v>742</v>
      </c>
      <c r="U14" s="35">
        <f t="shared" si="6"/>
        <v>5.108385891146928</v>
      </c>
    </row>
    <row r="15" spans="1:21" ht="14.25">
      <c r="A15" s="16" t="s">
        <v>40</v>
      </c>
      <c r="B15" s="31">
        <f t="shared" si="2"/>
        <v>50</v>
      </c>
      <c r="C15" s="31">
        <f t="shared" si="2"/>
        <v>71798</v>
      </c>
      <c r="D15" s="31">
        <f t="shared" si="2"/>
        <v>388284</v>
      </c>
      <c r="E15" s="26">
        <f t="shared" si="1"/>
        <v>5.40800579403326</v>
      </c>
      <c r="F15" s="21">
        <v>4</v>
      </c>
      <c r="G15" s="22" t="s">
        <v>743</v>
      </c>
      <c r="H15" s="22" t="s">
        <v>744</v>
      </c>
      <c r="I15" s="26">
        <f t="shared" si="3"/>
        <v>5.585673426937078</v>
      </c>
      <c r="J15" s="21">
        <v>41</v>
      </c>
      <c r="K15" s="22" t="s">
        <v>745</v>
      </c>
      <c r="L15" s="22" t="s">
        <v>746</v>
      </c>
      <c r="M15" s="26">
        <f t="shared" si="4"/>
        <v>5.223700469560919</v>
      </c>
      <c r="N15" s="21">
        <v>5</v>
      </c>
      <c r="O15" s="22" t="s">
        <v>747</v>
      </c>
      <c r="P15" s="22" t="s">
        <v>748</v>
      </c>
      <c r="Q15" s="26">
        <f t="shared" si="5"/>
        <v>2.684941520467836</v>
      </c>
      <c r="R15" s="22" t="s">
        <v>457</v>
      </c>
      <c r="S15" s="22" t="s">
        <v>457</v>
      </c>
      <c r="T15" s="22" t="s">
        <v>457</v>
      </c>
      <c r="U15" s="35" t="e">
        <f t="shared" si="6"/>
        <v>#DIV/0!</v>
      </c>
    </row>
    <row r="16" spans="1:21" ht="14.25">
      <c r="A16" s="16" t="s">
        <v>509</v>
      </c>
      <c r="B16" s="31">
        <f t="shared" si="2"/>
        <v>117</v>
      </c>
      <c r="C16" s="31">
        <f t="shared" si="2"/>
        <v>38450</v>
      </c>
      <c r="D16" s="31">
        <f t="shared" si="2"/>
        <v>192470</v>
      </c>
      <c r="E16" s="26">
        <f t="shared" si="1"/>
        <v>5.005721716514954</v>
      </c>
      <c r="F16" s="21">
        <v>5</v>
      </c>
      <c r="G16" s="22" t="s">
        <v>749</v>
      </c>
      <c r="H16" s="22" t="s">
        <v>750</v>
      </c>
      <c r="I16" s="26">
        <f t="shared" si="3"/>
        <v>5.001020408163265</v>
      </c>
      <c r="J16" s="21">
        <v>107</v>
      </c>
      <c r="K16" s="22" t="s">
        <v>751</v>
      </c>
      <c r="L16" s="22" t="s">
        <v>752</v>
      </c>
      <c r="M16" s="26">
        <f t="shared" si="4"/>
        <v>5.028902865129281</v>
      </c>
      <c r="N16" s="21">
        <v>2</v>
      </c>
      <c r="O16" s="21">
        <v>86</v>
      </c>
      <c r="P16" s="21">
        <v>302</v>
      </c>
      <c r="Q16" s="26">
        <f t="shared" si="5"/>
        <v>3.511627906976744</v>
      </c>
      <c r="R16" s="21">
        <v>3</v>
      </c>
      <c r="S16" s="21">
        <v>629</v>
      </c>
      <c r="T16" s="22" t="s">
        <v>753</v>
      </c>
      <c r="U16" s="35">
        <f t="shared" si="6"/>
        <v>3.9062003179650238</v>
      </c>
    </row>
    <row r="17" spans="1:21" ht="14.25">
      <c r="A17" s="16" t="s">
        <v>41</v>
      </c>
      <c r="B17" s="31">
        <f t="shared" si="2"/>
        <v>104</v>
      </c>
      <c r="C17" s="31">
        <f t="shared" si="2"/>
        <v>46903</v>
      </c>
      <c r="D17" s="31">
        <f t="shared" si="2"/>
        <v>246335</v>
      </c>
      <c r="E17" s="26">
        <f t="shared" si="1"/>
        <v>5.252009466345436</v>
      </c>
      <c r="F17" s="21">
        <v>56</v>
      </c>
      <c r="G17" s="22" t="s">
        <v>754</v>
      </c>
      <c r="H17" s="22" t="s">
        <v>755</v>
      </c>
      <c r="I17" s="26">
        <f t="shared" si="3"/>
        <v>5.260176896845695</v>
      </c>
      <c r="J17" s="21">
        <v>39</v>
      </c>
      <c r="K17" s="22" t="s">
        <v>756</v>
      </c>
      <c r="L17" s="22" t="s">
        <v>757</v>
      </c>
      <c r="M17" s="26">
        <f t="shared" si="4"/>
        <v>5.59924360980699</v>
      </c>
      <c r="N17" s="21">
        <v>6</v>
      </c>
      <c r="O17" s="22" t="s">
        <v>758</v>
      </c>
      <c r="P17" s="22" t="s">
        <v>759</v>
      </c>
      <c r="Q17" s="26">
        <f t="shared" si="5"/>
        <v>3.581898454746137</v>
      </c>
      <c r="R17" s="21">
        <v>3</v>
      </c>
      <c r="S17" s="21">
        <v>601</v>
      </c>
      <c r="T17" s="22" t="s">
        <v>760</v>
      </c>
      <c r="U17" s="35">
        <f t="shared" si="6"/>
        <v>4.294509151414309</v>
      </c>
    </row>
    <row r="18" spans="1:21" ht="14.25">
      <c r="A18" s="16" t="s">
        <v>42</v>
      </c>
      <c r="B18" s="31">
        <f t="shared" si="2"/>
        <v>151</v>
      </c>
      <c r="C18" s="31">
        <f t="shared" si="2"/>
        <v>75994</v>
      </c>
      <c r="D18" s="31">
        <f t="shared" si="2"/>
        <v>354181</v>
      </c>
      <c r="E18" s="26">
        <f t="shared" si="1"/>
        <v>4.660644261389057</v>
      </c>
      <c r="F18" s="21">
        <v>6</v>
      </c>
      <c r="G18" s="22" t="s">
        <v>761</v>
      </c>
      <c r="H18" s="22" t="s">
        <v>762</v>
      </c>
      <c r="I18" s="26">
        <f t="shared" si="3"/>
        <v>5.000244230064721</v>
      </c>
      <c r="J18" s="21">
        <v>120</v>
      </c>
      <c r="K18" s="22" t="s">
        <v>763</v>
      </c>
      <c r="L18" s="22" t="s">
        <v>764</v>
      </c>
      <c r="M18" s="26">
        <f t="shared" si="4"/>
        <v>5.050035533872424</v>
      </c>
      <c r="N18" s="21">
        <v>21</v>
      </c>
      <c r="O18" s="22" t="s">
        <v>765</v>
      </c>
      <c r="P18" s="22" t="s">
        <v>766</v>
      </c>
      <c r="Q18" s="26">
        <f t="shared" si="5"/>
        <v>3.1817887022504703</v>
      </c>
      <c r="R18" s="21">
        <v>4</v>
      </c>
      <c r="S18" s="21">
        <v>323</v>
      </c>
      <c r="T18" s="22" t="s">
        <v>767</v>
      </c>
      <c r="U18" s="35">
        <f t="shared" si="6"/>
        <v>3.8823529411764706</v>
      </c>
    </row>
    <row r="19" spans="1:21" ht="14.25">
      <c r="A19" s="16" t="s">
        <v>43</v>
      </c>
      <c r="B19" s="31">
        <f t="shared" si="2"/>
        <v>412</v>
      </c>
      <c r="C19" s="31">
        <f t="shared" si="2"/>
        <v>185851</v>
      </c>
      <c r="D19" s="31">
        <f t="shared" si="2"/>
        <v>953920</v>
      </c>
      <c r="E19" s="26">
        <f t="shared" si="1"/>
        <v>5.132713840657301</v>
      </c>
      <c r="F19" s="21">
        <v>88</v>
      </c>
      <c r="G19" s="22" t="s">
        <v>768</v>
      </c>
      <c r="H19" s="22" t="s">
        <v>769</v>
      </c>
      <c r="I19" s="26">
        <f t="shared" si="3"/>
        <v>5.04788773858005</v>
      </c>
      <c r="J19" s="21">
        <v>303</v>
      </c>
      <c r="K19" s="22" t="s">
        <v>770</v>
      </c>
      <c r="L19" s="22" t="s">
        <v>771</v>
      </c>
      <c r="M19" s="26">
        <f t="shared" si="4"/>
        <v>5.2465655861081535</v>
      </c>
      <c r="N19" s="21">
        <v>6</v>
      </c>
      <c r="O19" s="22" t="s">
        <v>772</v>
      </c>
      <c r="P19" s="22" t="s">
        <v>773</v>
      </c>
      <c r="Q19" s="26">
        <f t="shared" si="5"/>
        <v>3.4757799671592773</v>
      </c>
      <c r="R19" s="21">
        <v>15</v>
      </c>
      <c r="S19" s="22" t="s">
        <v>774</v>
      </c>
      <c r="T19" s="22" t="s">
        <v>775</v>
      </c>
      <c r="U19" s="35">
        <f t="shared" si="6"/>
        <v>4.144206862257583</v>
      </c>
    </row>
    <row r="20" spans="1:21" ht="14.25">
      <c r="A20" s="16" t="s">
        <v>44</v>
      </c>
      <c r="B20" s="31">
        <f t="shared" si="2"/>
        <v>137</v>
      </c>
      <c r="C20" s="31">
        <f t="shared" si="2"/>
        <v>37894</v>
      </c>
      <c r="D20" s="31">
        <f t="shared" si="2"/>
        <v>163487</v>
      </c>
      <c r="E20" s="26">
        <f t="shared" si="1"/>
        <v>4.314324167414366</v>
      </c>
      <c r="F20" s="21">
        <v>9</v>
      </c>
      <c r="G20" s="22" t="s">
        <v>776</v>
      </c>
      <c r="H20" s="22" t="s">
        <v>777</v>
      </c>
      <c r="I20" s="26">
        <f t="shared" si="3"/>
        <v>5.123611111111111</v>
      </c>
      <c r="J20" s="21">
        <v>121</v>
      </c>
      <c r="K20" s="22" t="s">
        <v>778</v>
      </c>
      <c r="L20" s="22" t="s">
        <v>779</v>
      </c>
      <c r="M20" s="26">
        <f t="shared" si="4"/>
        <v>4.296998690130417</v>
      </c>
      <c r="N20" s="22" t="s">
        <v>457</v>
      </c>
      <c r="O20" s="22" t="s">
        <v>457</v>
      </c>
      <c r="P20" s="22" t="s">
        <v>457</v>
      </c>
      <c r="Q20" s="26" t="e">
        <f t="shared" si="5"/>
        <v>#DIV/0!</v>
      </c>
      <c r="R20" s="21">
        <v>7</v>
      </c>
      <c r="S20" s="22" t="s">
        <v>780</v>
      </c>
      <c r="T20" s="22" t="s">
        <v>781</v>
      </c>
      <c r="U20" s="35">
        <f t="shared" si="6"/>
        <v>3.8974550898203595</v>
      </c>
    </row>
    <row r="21" spans="1:21" ht="14.25">
      <c r="A21" s="16" t="s">
        <v>45</v>
      </c>
      <c r="B21" s="31">
        <f t="shared" si="2"/>
        <v>43</v>
      </c>
      <c r="C21" s="31">
        <f t="shared" si="2"/>
        <v>7895</v>
      </c>
      <c r="D21" s="31">
        <f t="shared" si="2"/>
        <v>33359</v>
      </c>
      <c r="E21" s="26">
        <f t="shared" si="1"/>
        <v>4.2253324889170365</v>
      </c>
      <c r="F21" s="21">
        <v>1</v>
      </c>
      <c r="G21" s="21">
        <v>498</v>
      </c>
      <c r="H21" s="22" t="s">
        <v>537</v>
      </c>
      <c r="I21" s="26">
        <f t="shared" si="3"/>
        <v>5.27710843373494</v>
      </c>
      <c r="J21" s="21">
        <v>13</v>
      </c>
      <c r="K21" s="22" t="s">
        <v>538</v>
      </c>
      <c r="L21" s="22" t="s">
        <v>539</v>
      </c>
      <c r="M21" s="26">
        <f t="shared" si="4"/>
        <v>5.253881278538813</v>
      </c>
      <c r="N21" s="21">
        <v>19</v>
      </c>
      <c r="O21" s="22" t="s">
        <v>540</v>
      </c>
      <c r="P21" s="22" t="s">
        <v>541</v>
      </c>
      <c r="Q21" s="26">
        <f t="shared" si="5"/>
        <v>2.978936464088398</v>
      </c>
      <c r="R21" s="21">
        <v>10</v>
      </c>
      <c r="S21" s="22" t="s">
        <v>542</v>
      </c>
      <c r="T21" s="22" t="s">
        <v>543</v>
      </c>
      <c r="U21" s="35">
        <f t="shared" si="6"/>
        <v>3.984375</v>
      </c>
    </row>
    <row r="22" spans="1:21" ht="14.25">
      <c r="A22" s="16" t="s">
        <v>46</v>
      </c>
      <c r="B22" s="31">
        <f t="shared" si="2"/>
        <v>90</v>
      </c>
      <c r="C22" s="31">
        <f t="shared" si="2"/>
        <v>18864</v>
      </c>
      <c r="D22" s="31">
        <f t="shared" si="2"/>
        <v>89826</v>
      </c>
      <c r="E22" s="26">
        <f t="shared" si="1"/>
        <v>4.7617684478371505</v>
      </c>
      <c r="F22" s="21">
        <v>12</v>
      </c>
      <c r="G22" s="22" t="s">
        <v>782</v>
      </c>
      <c r="H22" s="22" t="s">
        <v>606</v>
      </c>
      <c r="I22" s="26">
        <f t="shared" si="3"/>
        <v>4.64707892039631</v>
      </c>
      <c r="J22" s="21">
        <v>77</v>
      </c>
      <c r="K22" s="22" t="s">
        <v>783</v>
      </c>
      <c r="L22" s="22" t="s">
        <v>784</v>
      </c>
      <c r="M22" s="26">
        <f t="shared" si="4"/>
        <v>4.7902177343010415</v>
      </c>
      <c r="N22" s="21">
        <v>1</v>
      </c>
      <c r="O22" s="21">
        <v>92</v>
      </c>
      <c r="P22" s="21">
        <v>323</v>
      </c>
      <c r="Q22" s="26">
        <f t="shared" si="5"/>
        <v>3.510869565217391</v>
      </c>
      <c r="R22" s="22" t="s">
        <v>457</v>
      </c>
      <c r="S22" s="22" t="s">
        <v>457</v>
      </c>
      <c r="T22" s="22" t="s">
        <v>457</v>
      </c>
      <c r="U22" s="35" t="e">
        <f t="shared" si="6"/>
        <v>#DIV/0!</v>
      </c>
    </row>
    <row r="23" spans="1:21" ht="14.25">
      <c r="A23" s="16" t="s">
        <v>47</v>
      </c>
      <c r="B23" s="31">
        <f t="shared" si="2"/>
        <v>37</v>
      </c>
      <c r="C23" s="31">
        <f t="shared" si="2"/>
        <v>8850</v>
      </c>
      <c r="D23" s="31">
        <f t="shared" si="2"/>
        <v>44062</v>
      </c>
      <c r="E23" s="26">
        <f t="shared" si="1"/>
        <v>4.978757062146893</v>
      </c>
      <c r="F23" s="22" t="s">
        <v>457</v>
      </c>
      <c r="G23" s="22" t="s">
        <v>457</v>
      </c>
      <c r="H23" s="22" t="s">
        <v>457</v>
      </c>
      <c r="I23" s="26" t="e">
        <f t="shared" si="3"/>
        <v>#DIV/0!</v>
      </c>
      <c r="J23" s="21">
        <v>35</v>
      </c>
      <c r="K23" s="22" t="s">
        <v>785</v>
      </c>
      <c r="L23" s="22" t="s">
        <v>786</v>
      </c>
      <c r="M23" s="26">
        <f t="shared" si="4"/>
        <v>5.035454103933948</v>
      </c>
      <c r="N23" s="22" t="s">
        <v>457</v>
      </c>
      <c r="O23" s="22" t="s">
        <v>457</v>
      </c>
      <c r="P23" s="22" t="s">
        <v>457</v>
      </c>
      <c r="Q23" s="26" t="e">
        <f t="shared" si="5"/>
        <v>#DIV/0!</v>
      </c>
      <c r="R23" s="21">
        <v>2</v>
      </c>
      <c r="S23" s="21">
        <v>614</v>
      </c>
      <c r="T23" s="22" t="s">
        <v>787</v>
      </c>
      <c r="U23" s="35">
        <f t="shared" si="6"/>
        <v>4.2182410423452765</v>
      </c>
    </row>
    <row r="24" spans="1:21" ht="14.25">
      <c r="A24" s="16" t="s">
        <v>48</v>
      </c>
      <c r="B24" s="31">
        <f t="shared" si="2"/>
        <v>8</v>
      </c>
      <c r="C24" s="31">
        <f t="shared" si="2"/>
        <v>9254</v>
      </c>
      <c r="D24" s="31">
        <f t="shared" si="2"/>
        <v>46294</v>
      </c>
      <c r="E24" s="26">
        <f t="shared" si="1"/>
        <v>5.002593473092717</v>
      </c>
      <c r="F24" s="22" t="s">
        <v>457</v>
      </c>
      <c r="G24" s="22" t="s">
        <v>457</v>
      </c>
      <c r="H24" s="22" t="s">
        <v>457</v>
      </c>
      <c r="I24" s="26" t="e">
        <f t="shared" si="3"/>
        <v>#DIV/0!</v>
      </c>
      <c r="J24" s="21">
        <v>8</v>
      </c>
      <c r="K24" s="22" t="s">
        <v>788</v>
      </c>
      <c r="L24" s="22" t="s">
        <v>789</v>
      </c>
      <c r="M24" s="26">
        <f t="shared" si="4"/>
        <v>5.002593473092717</v>
      </c>
      <c r="N24" s="22" t="s">
        <v>457</v>
      </c>
      <c r="O24" s="22" t="s">
        <v>457</v>
      </c>
      <c r="P24" s="22" t="s">
        <v>457</v>
      </c>
      <c r="Q24" s="26" t="e">
        <f t="shared" si="5"/>
        <v>#DIV/0!</v>
      </c>
      <c r="R24" s="22" t="s">
        <v>457</v>
      </c>
      <c r="S24" s="22" t="s">
        <v>457</v>
      </c>
      <c r="T24" s="22" t="s">
        <v>457</v>
      </c>
      <c r="U24" s="35" t="e">
        <f t="shared" si="6"/>
        <v>#DIV/0!</v>
      </c>
    </row>
    <row r="25" spans="1:21" ht="14.25">
      <c r="A25" s="16" t="s">
        <v>49</v>
      </c>
      <c r="B25" s="31">
        <f t="shared" si="2"/>
        <v>20</v>
      </c>
      <c r="C25" s="31">
        <f t="shared" si="2"/>
        <v>62159</v>
      </c>
      <c r="D25" s="31">
        <f t="shared" si="2"/>
        <v>308740</v>
      </c>
      <c r="E25" s="26">
        <f t="shared" si="1"/>
        <v>4.966939622580801</v>
      </c>
      <c r="F25" s="22" t="s">
        <v>457</v>
      </c>
      <c r="G25" s="22" t="s">
        <v>457</v>
      </c>
      <c r="H25" s="22" t="s">
        <v>457</v>
      </c>
      <c r="I25" s="26" t="e">
        <f t="shared" si="3"/>
        <v>#DIV/0!</v>
      </c>
      <c r="J25" s="21">
        <v>20</v>
      </c>
      <c r="K25" s="22" t="s">
        <v>790</v>
      </c>
      <c r="L25" s="22" t="s">
        <v>791</v>
      </c>
      <c r="M25" s="26">
        <f t="shared" si="4"/>
        <v>4.966939622580801</v>
      </c>
      <c r="N25" s="22" t="s">
        <v>457</v>
      </c>
      <c r="O25" s="22" t="s">
        <v>457</v>
      </c>
      <c r="P25" s="22" t="s">
        <v>457</v>
      </c>
      <c r="Q25" s="26" t="e">
        <f t="shared" si="5"/>
        <v>#DIV/0!</v>
      </c>
      <c r="R25" s="22" t="s">
        <v>457</v>
      </c>
      <c r="S25" s="22" t="s">
        <v>457</v>
      </c>
      <c r="T25" s="22" t="s">
        <v>457</v>
      </c>
      <c r="U25" s="35" t="e">
        <f t="shared" si="6"/>
        <v>#DIV/0!</v>
      </c>
    </row>
    <row r="26" spans="1:21" ht="14.25">
      <c r="A26" s="16" t="s">
        <v>50</v>
      </c>
      <c r="B26" s="31">
        <f t="shared" si="2"/>
        <v>65</v>
      </c>
      <c r="C26" s="31">
        <f t="shared" si="2"/>
        <v>139678</v>
      </c>
      <c r="D26" s="31">
        <f t="shared" si="2"/>
        <v>954469</v>
      </c>
      <c r="E26" s="26">
        <f t="shared" si="1"/>
        <v>6.833352424862899</v>
      </c>
      <c r="F26" s="21">
        <v>1</v>
      </c>
      <c r="G26" s="22" t="s">
        <v>792</v>
      </c>
      <c r="H26" s="22" t="s">
        <v>793</v>
      </c>
      <c r="I26" s="26">
        <f t="shared" si="3"/>
        <v>5.499889233495791</v>
      </c>
      <c r="J26" s="21">
        <v>57</v>
      </c>
      <c r="K26" s="22" t="s">
        <v>794</v>
      </c>
      <c r="L26" s="22" t="s">
        <v>795</v>
      </c>
      <c r="M26" s="26">
        <f t="shared" si="4"/>
        <v>6.960315578111907</v>
      </c>
      <c r="N26" s="21">
        <v>7</v>
      </c>
      <c r="O26" s="22" t="s">
        <v>796</v>
      </c>
      <c r="P26" s="22" t="s">
        <v>797</v>
      </c>
      <c r="Q26" s="26">
        <f t="shared" si="5"/>
        <v>5.8646435452793835</v>
      </c>
      <c r="R26" s="22" t="s">
        <v>457</v>
      </c>
      <c r="S26" s="22" t="s">
        <v>457</v>
      </c>
      <c r="T26" s="22" t="s">
        <v>457</v>
      </c>
      <c r="U26" s="35" t="e">
        <f t="shared" si="6"/>
        <v>#DIV/0!</v>
      </c>
    </row>
    <row r="27" spans="1:21" ht="14.25">
      <c r="A27" s="16" t="s">
        <v>51</v>
      </c>
      <c r="B27" s="31">
        <f t="shared" si="2"/>
        <v>56</v>
      </c>
      <c r="C27" s="31">
        <f t="shared" si="2"/>
        <v>13873</v>
      </c>
      <c r="D27" s="31">
        <f t="shared" si="2"/>
        <v>73518</v>
      </c>
      <c r="E27" s="26">
        <f t="shared" si="1"/>
        <v>5.299358466085201</v>
      </c>
      <c r="F27" s="22" t="s">
        <v>457</v>
      </c>
      <c r="G27" s="22" t="s">
        <v>457</v>
      </c>
      <c r="H27" s="22" t="s">
        <v>457</v>
      </c>
      <c r="I27" s="26" t="e">
        <f t="shared" si="3"/>
        <v>#DIV/0!</v>
      </c>
      <c r="J27" s="21">
        <v>55</v>
      </c>
      <c r="K27" s="22" t="s">
        <v>798</v>
      </c>
      <c r="L27" s="22" t="s">
        <v>799</v>
      </c>
      <c r="M27" s="26">
        <f t="shared" si="4"/>
        <v>5.296977183548902</v>
      </c>
      <c r="N27" s="22" t="s">
        <v>457</v>
      </c>
      <c r="O27" s="22" t="s">
        <v>457</v>
      </c>
      <c r="P27" s="22" t="s">
        <v>457</v>
      </c>
      <c r="Q27" s="26" t="e">
        <f t="shared" si="5"/>
        <v>#DIV/0!</v>
      </c>
      <c r="R27" s="21">
        <v>1</v>
      </c>
      <c r="S27" s="21">
        <v>111</v>
      </c>
      <c r="T27" s="21">
        <v>621</v>
      </c>
      <c r="U27" s="35">
        <f t="shared" si="6"/>
        <v>5.594594594594595</v>
      </c>
    </row>
    <row r="28" spans="1:21" ht="14.25">
      <c r="A28" s="16" t="s">
        <v>52</v>
      </c>
      <c r="B28" s="31">
        <f t="shared" si="2"/>
        <v>228</v>
      </c>
      <c r="C28" s="31">
        <f t="shared" si="2"/>
        <v>115846</v>
      </c>
      <c r="D28" s="31">
        <f t="shared" si="2"/>
        <v>581674</v>
      </c>
      <c r="E28" s="26">
        <f t="shared" si="1"/>
        <v>5.021096973568358</v>
      </c>
      <c r="F28" s="21">
        <v>16</v>
      </c>
      <c r="G28" s="22" t="s">
        <v>800</v>
      </c>
      <c r="H28" s="22" t="s">
        <v>801</v>
      </c>
      <c r="I28" s="26">
        <f t="shared" si="3"/>
        <v>4.816722679337119</v>
      </c>
      <c r="J28" s="21">
        <v>212</v>
      </c>
      <c r="K28" s="22" t="s">
        <v>802</v>
      </c>
      <c r="L28" s="22" t="s">
        <v>803</v>
      </c>
      <c r="M28" s="26">
        <f t="shared" si="4"/>
        <v>5.056873047429708</v>
      </c>
      <c r="N28" s="22" t="s">
        <v>457</v>
      </c>
      <c r="O28" s="22" t="s">
        <v>457</v>
      </c>
      <c r="P28" s="22" t="s">
        <v>457</v>
      </c>
      <c r="Q28" s="26" t="e">
        <f t="shared" si="5"/>
        <v>#DIV/0!</v>
      </c>
      <c r="R28" s="22" t="s">
        <v>457</v>
      </c>
      <c r="S28" s="22" t="s">
        <v>457</v>
      </c>
      <c r="T28" s="22" t="s">
        <v>457</v>
      </c>
      <c r="U28" s="35" t="e">
        <f t="shared" si="6"/>
        <v>#DIV/0!</v>
      </c>
    </row>
    <row r="29" spans="1:21" ht="14.25">
      <c r="A29" s="16" t="s">
        <v>53</v>
      </c>
      <c r="B29" s="31">
        <f t="shared" si="2"/>
        <v>40</v>
      </c>
      <c r="C29" s="31">
        <f t="shared" si="2"/>
        <v>259582</v>
      </c>
      <c r="D29" s="31">
        <f t="shared" si="2"/>
        <v>2965597</v>
      </c>
      <c r="E29" s="26">
        <f t="shared" si="1"/>
        <v>11.4245094035796</v>
      </c>
      <c r="F29" s="24">
        <v>9</v>
      </c>
      <c r="G29" s="23" t="s">
        <v>804</v>
      </c>
      <c r="H29" s="23" t="s">
        <v>805</v>
      </c>
      <c r="I29" s="26">
        <f t="shared" si="3"/>
        <v>12.936620652239435</v>
      </c>
      <c r="J29" s="24">
        <v>31</v>
      </c>
      <c r="K29" s="23" t="s">
        <v>806</v>
      </c>
      <c r="L29" s="23" t="s">
        <v>807</v>
      </c>
      <c r="M29" s="26">
        <f t="shared" si="4"/>
        <v>10.714453936604448</v>
      </c>
      <c r="N29" s="23" t="s">
        <v>457</v>
      </c>
      <c r="O29" s="23" t="s">
        <v>457</v>
      </c>
      <c r="P29" s="23" t="s">
        <v>457</v>
      </c>
      <c r="Q29" s="26" t="e">
        <f t="shared" si="5"/>
        <v>#DIV/0!</v>
      </c>
      <c r="R29" s="23" t="s">
        <v>457</v>
      </c>
      <c r="S29" s="23" t="s">
        <v>457</v>
      </c>
      <c r="T29" s="23" t="s">
        <v>457</v>
      </c>
      <c r="U29" s="35" t="e">
        <f t="shared" si="6"/>
        <v>#DIV/0!</v>
      </c>
    </row>
    <row r="30" spans="1:21" ht="14.25">
      <c r="A30" s="16" t="s">
        <v>54</v>
      </c>
      <c r="B30" s="31">
        <f t="shared" si="2"/>
        <v>175</v>
      </c>
      <c r="C30" s="31">
        <f t="shared" si="2"/>
        <v>176278</v>
      </c>
      <c r="D30" s="31">
        <f t="shared" si="2"/>
        <v>1054876</v>
      </c>
      <c r="E30" s="26">
        <f t="shared" si="1"/>
        <v>5.984161381454294</v>
      </c>
      <c r="F30" s="24">
        <v>14</v>
      </c>
      <c r="G30" s="23" t="s">
        <v>808</v>
      </c>
      <c r="H30" s="23" t="s">
        <v>809</v>
      </c>
      <c r="I30" s="26">
        <f t="shared" si="3"/>
        <v>4.900822447992259</v>
      </c>
      <c r="J30" s="24">
        <v>159</v>
      </c>
      <c r="K30" s="23" t="s">
        <v>810</v>
      </c>
      <c r="L30" s="23" t="s">
        <v>811</v>
      </c>
      <c r="M30" s="26">
        <f t="shared" si="4"/>
        <v>6.02304518999335</v>
      </c>
      <c r="N30" s="24">
        <v>2</v>
      </c>
      <c r="O30" s="24">
        <v>150</v>
      </c>
      <c r="P30" s="23" t="s">
        <v>812</v>
      </c>
      <c r="Q30" s="26">
        <f t="shared" si="5"/>
        <v>6.72</v>
      </c>
      <c r="R30" s="23" t="s">
        <v>457</v>
      </c>
      <c r="S30" s="23" t="s">
        <v>457</v>
      </c>
      <c r="T30" s="23" t="s">
        <v>457</v>
      </c>
      <c r="U30" s="35" t="e">
        <f t="shared" si="6"/>
        <v>#DIV/0!</v>
      </c>
    </row>
    <row r="31" spans="2:21" ht="14.25">
      <c r="B31" s="38"/>
      <c r="C31" s="38"/>
      <c r="D31" s="38"/>
      <c r="E31" s="38"/>
      <c r="F31" s="18"/>
      <c r="G31" s="18"/>
      <c r="H31" s="18"/>
      <c r="I31" s="18"/>
      <c r="J31" s="18"/>
      <c r="K31" s="18"/>
      <c r="L31" s="18"/>
      <c r="M31" s="18"/>
      <c r="N31" s="18"/>
      <c r="O31" s="37"/>
      <c r="P31" s="37"/>
      <c r="Q31" s="18"/>
      <c r="R31" s="18"/>
      <c r="S31" s="18"/>
      <c r="T31" s="18"/>
      <c r="U31" s="18"/>
    </row>
    <row r="33" spans="2:21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19" ht="14.25">
      <c r="A59" s="2"/>
      <c r="C59" s="3"/>
      <c r="E59" s="2"/>
      <c r="G59" s="2"/>
      <c r="I59" s="2"/>
      <c r="K59" s="2"/>
      <c r="M59" s="2"/>
      <c r="O59" s="2"/>
      <c r="Q59" s="2"/>
      <c r="S59" s="2"/>
    </row>
    <row r="60" spans="5:19" ht="14.25">
      <c r="E60" s="2"/>
      <c r="G60" s="2"/>
      <c r="I60" s="2"/>
      <c r="K60" s="2"/>
      <c r="M60" s="2"/>
      <c r="O60" s="2"/>
      <c r="Q60" s="2"/>
      <c r="S60" s="2"/>
    </row>
    <row r="61" spans="5:19" ht="14.25">
      <c r="E61" s="2"/>
      <c r="G61" s="2"/>
      <c r="I61" s="2"/>
      <c r="K61" s="2"/>
      <c r="M61" s="2"/>
      <c r="O61" s="2"/>
      <c r="Q61" s="2"/>
      <c r="S61" s="2"/>
    </row>
    <row r="62" spans="5:19" ht="14.25">
      <c r="E62" s="2"/>
      <c r="G62" s="2"/>
      <c r="I62" s="2"/>
      <c r="K62" s="2"/>
      <c r="M62" s="2"/>
      <c r="O62" s="2"/>
      <c r="Q62" s="2"/>
      <c r="S62" s="2"/>
    </row>
    <row r="63" spans="5:19" ht="14.25">
      <c r="E63" s="2"/>
      <c r="G63" s="2"/>
      <c r="I63" s="2"/>
      <c r="K63" s="2"/>
      <c r="M63" s="2"/>
      <c r="O63" s="2"/>
      <c r="Q63" s="2"/>
      <c r="S63" s="2"/>
    </row>
    <row r="64" spans="5:19" ht="14.25">
      <c r="E64" s="2"/>
      <c r="G64" s="2"/>
      <c r="I64" s="2"/>
      <c r="K64" s="2"/>
      <c r="M64" s="2"/>
      <c r="O64" s="2"/>
      <c r="Q64" s="2"/>
      <c r="S64" s="2"/>
    </row>
    <row r="65" spans="5:19" ht="14.25">
      <c r="E65" s="2"/>
      <c r="G65" s="2"/>
      <c r="I65" s="2"/>
      <c r="K65" s="2"/>
      <c r="M65" s="2"/>
      <c r="O65" s="2"/>
      <c r="Q65" s="2"/>
      <c r="S65" s="2"/>
    </row>
    <row r="66" spans="5:19" ht="14.25">
      <c r="E66" s="2"/>
      <c r="G66" s="2"/>
      <c r="I66" s="2"/>
      <c r="K66" s="2"/>
      <c r="M66" s="2"/>
      <c r="O66" s="2"/>
      <c r="Q66" s="2"/>
      <c r="S66" s="2"/>
    </row>
    <row r="67" spans="5:19" ht="14.25">
      <c r="E67" s="2"/>
      <c r="G67" s="2"/>
      <c r="I67" s="2"/>
      <c r="K67" s="2"/>
      <c r="M67" s="2"/>
      <c r="O67" s="2"/>
      <c r="Q67" s="2"/>
      <c r="S67" s="2"/>
    </row>
    <row r="68" spans="5:19" ht="14.25">
      <c r="E68" s="2"/>
      <c r="G68" s="2"/>
      <c r="I68" s="2"/>
      <c r="K68" s="2"/>
      <c r="M68" s="2"/>
      <c r="O68" s="2"/>
      <c r="Q68" s="2"/>
      <c r="S68" s="2"/>
    </row>
    <row r="69" spans="5:19" ht="14.25">
      <c r="E69" s="2"/>
      <c r="G69" s="2"/>
      <c r="I69" s="2"/>
      <c r="K69" s="2"/>
      <c r="M69" s="2"/>
      <c r="O69" s="2"/>
      <c r="Q69" s="2"/>
      <c r="S69" s="2"/>
    </row>
    <row r="70" spans="5:19" ht="14.25">
      <c r="E70" s="2"/>
      <c r="G70" s="2"/>
      <c r="I70" s="2"/>
      <c r="K70" s="2"/>
      <c r="M70" s="2"/>
      <c r="O70" s="2"/>
      <c r="Q70" s="2"/>
      <c r="S70" s="2"/>
    </row>
    <row r="71" spans="5:19" ht="14.25">
      <c r="E71" s="2"/>
      <c r="G71" s="2"/>
      <c r="I71" s="2"/>
      <c r="K71" s="2"/>
      <c r="M71" s="2"/>
      <c r="O71" s="2"/>
      <c r="Q71" s="2"/>
      <c r="S71" s="2"/>
    </row>
    <row r="72" spans="5:19" ht="14.25">
      <c r="E72" s="2"/>
      <c r="G72" s="2"/>
      <c r="I72" s="2"/>
      <c r="K72" s="2"/>
      <c r="M72" s="2"/>
      <c r="O72" s="2"/>
      <c r="Q72" s="2"/>
      <c r="S72" s="2"/>
    </row>
    <row r="73" spans="5:19" ht="14.25">
      <c r="E73" s="2"/>
      <c r="G73" s="2"/>
      <c r="I73" s="2"/>
      <c r="K73" s="2"/>
      <c r="M73" s="2"/>
      <c r="O73" s="2"/>
      <c r="Q73" s="2"/>
      <c r="S73" s="2"/>
    </row>
    <row r="74" spans="5:19" ht="14.25">
      <c r="E74" s="2"/>
      <c r="G74" s="2"/>
      <c r="I74" s="2"/>
      <c r="K74" s="2"/>
      <c r="M74" s="2"/>
      <c r="O74" s="2"/>
      <c r="Q74" s="2"/>
      <c r="S74" s="2"/>
    </row>
    <row r="75" spans="5:19" ht="14.25">
      <c r="E75" s="2"/>
      <c r="G75" s="2"/>
      <c r="I75" s="2"/>
      <c r="K75" s="2"/>
      <c r="M75" s="2"/>
      <c r="O75" s="2"/>
      <c r="Q75" s="2"/>
      <c r="S75" s="2"/>
    </row>
    <row r="76" spans="5:19" ht="14.25">
      <c r="E76" s="2"/>
      <c r="G76" s="2"/>
      <c r="I76" s="2"/>
      <c r="K76" s="2"/>
      <c r="M76" s="2"/>
      <c r="O76" s="2"/>
      <c r="Q76" s="2"/>
      <c r="S76" s="2"/>
    </row>
    <row r="77" spans="5:19" ht="14.25">
      <c r="E77" s="2"/>
      <c r="G77" s="2"/>
      <c r="I77" s="2"/>
      <c r="K77" s="2"/>
      <c r="M77" s="2"/>
      <c r="O77" s="2"/>
      <c r="Q77" s="2"/>
      <c r="S77" s="2"/>
    </row>
    <row r="78" spans="5:19" ht="14.25">
      <c r="E78" s="2"/>
      <c r="G78" s="2"/>
      <c r="I78" s="2"/>
      <c r="K78" s="2"/>
      <c r="M78" s="2"/>
      <c r="O78" s="2"/>
      <c r="Q78" s="2"/>
      <c r="S78" s="2"/>
    </row>
    <row r="79" spans="5:19" ht="14.25">
      <c r="E79" s="2"/>
      <c r="G79" s="2"/>
      <c r="I79" s="2"/>
      <c r="K79" s="2"/>
      <c r="M79" s="2"/>
      <c r="O79" s="2"/>
      <c r="Q79" s="2"/>
      <c r="S79" s="2"/>
    </row>
    <row r="80" spans="5:19" ht="14.25">
      <c r="E80" s="2"/>
      <c r="G80" s="2"/>
      <c r="I80" s="2"/>
      <c r="K80" s="2"/>
      <c r="M80" s="2"/>
      <c r="O80" s="2"/>
      <c r="Q80" s="2"/>
      <c r="S80" s="2"/>
    </row>
    <row r="81" spans="5:19" ht="14.25">
      <c r="E81" s="2"/>
      <c r="G81" s="2"/>
      <c r="I81" s="2"/>
      <c r="K81" s="2"/>
      <c r="M81" s="2"/>
      <c r="O81" s="2"/>
      <c r="Q81" s="2"/>
      <c r="S81" s="2"/>
    </row>
  </sheetData>
  <mergeCells count="6">
    <mergeCell ref="A3:C3"/>
    <mergeCell ref="S3:T3"/>
    <mergeCell ref="A4:A5"/>
    <mergeCell ref="F4:I4"/>
    <mergeCell ref="J4:M4"/>
    <mergeCell ref="N4:Q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0"/>
  <sheetViews>
    <sheetView workbookViewId="0" topLeftCell="A25">
      <selection activeCell="A1" sqref="A1:IV16384"/>
    </sheetView>
  </sheetViews>
  <sheetFormatPr defaultColWidth="9.00390625" defaultRowHeight="16.5"/>
  <cols>
    <col min="1" max="1" width="7.125" style="10" bestFit="1" customWidth="1"/>
    <col min="2" max="2" width="5.375" style="10" customWidth="1"/>
    <col min="3" max="3" width="8.25390625" style="10" customWidth="1"/>
    <col min="4" max="4" width="8.875" style="10" customWidth="1"/>
    <col min="5" max="5" width="6.50390625" style="10" customWidth="1"/>
    <col min="6" max="6" width="4.75390625" style="10" customWidth="1"/>
    <col min="7" max="7" width="8.125" style="10" customWidth="1"/>
    <col min="8" max="8" width="9.625" style="10" bestFit="1" customWidth="1"/>
    <col min="9" max="9" width="6.875" style="10" customWidth="1"/>
    <col min="10" max="10" width="5.375" style="10" customWidth="1"/>
    <col min="11" max="11" width="7.875" style="10" customWidth="1"/>
    <col min="12" max="12" width="9.625" style="10" bestFit="1" customWidth="1"/>
    <col min="13" max="13" width="6.625" style="10" customWidth="1"/>
    <col min="14" max="14" width="5.25390625" style="10" customWidth="1"/>
    <col min="15" max="15" width="8.00390625" style="10" customWidth="1"/>
    <col min="16" max="16" width="8.125" style="10" customWidth="1"/>
    <col min="17" max="17" width="6.125" style="10" customWidth="1"/>
    <col min="18" max="18" width="5.00390625" style="10" customWidth="1"/>
    <col min="19" max="19" width="8.75390625" style="10" customWidth="1"/>
    <col min="20" max="20" width="8.25390625" style="10" customWidth="1"/>
    <col min="21" max="21" width="6.50390625" style="10" customWidth="1"/>
    <col min="22" max="16384" width="9.00390625" style="10" customWidth="1"/>
  </cols>
  <sheetData>
    <row r="1" spans="1:14" ht="18.75" customHeight="1">
      <c r="A1" s="128" t="s">
        <v>813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1" s="13" customFormat="1" ht="17.25" customHeight="1" thickBot="1">
      <c r="A2" s="122" t="s">
        <v>814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R2" s="126" t="s">
        <v>816</v>
      </c>
      <c r="S2" s="127"/>
      <c r="T2" s="127"/>
      <c r="U2" s="127"/>
    </row>
    <row r="3" spans="1:21" s="12" customFormat="1" ht="16.5" customHeight="1">
      <c r="A3" s="130" t="s">
        <v>818</v>
      </c>
      <c r="B3" s="124" t="s">
        <v>819</v>
      </c>
      <c r="C3" s="124"/>
      <c r="D3" s="124"/>
      <c r="E3" s="124"/>
      <c r="F3" s="124" t="s">
        <v>820</v>
      </c>
      <c r="G3" s="124"/>
      <c r="H3" s="124"/>
      <c r="I3" s="124"/>
      <c r="J3" s="124" t="s">
        <v>821</v>
      </c>
      <c r="K3" s="124"/>
      <c r="L3" s="124"/>
      <c r="M3" s="124"/>
      <c r="N3" s="124" t="s">
        <v>822</v>
      </c>
      <c r="O3" s="124"/>
      <c r="P3" s="124"/>
      <c r="Q3" s="124"/>
      <c r="R3" s="124" t="s">
        <v>823</v>
      </c>
      <c r="S3" s="124"/>
      <c r="T3" s="124"/>
      <c r="U3" s="125"/>
    </row>
    <row r="4" spans="1:21" s="11" customFormat="1" ht="28.5">
      <c r="A4" s="131"/>
      <c r="B4" s="59" t="s">
        <v>824</v>
      </c>
      <c r="C4" s="59" t="s">
        <v>466</v>
      </c>
      <c r="D4" s="59" t="s">
        <v>825</v>
      </c>
      <c r="E4" s="59" t="s">
        <v>467</v>
      </c>
      <c r="F4" s="59" t="s">
        <v>824</v>
      </c>
      <c r="G4" s="59" t="s">
        <v>826</v>
      </c>
      <c r="H4" s="59" t="s">
        <v>825</v>
      </c>
      <c r="I4" s="59" t="s">
        <v>467</v>
      </c>
      <c r="J4" s="59" t="s">
        <v>824</v>
      </c>
      <c r="K4" s="59" t="s">
        <v>826</v>
      </c>
      <c r="L4" s="59" t="s">
        <v>825</v>
      </c>
      <c r="M4" s="59" t="s">
        <v>467</v>
      </c>
      <c r="N4" s="59" t="s">
        <v>824</v>
      </c>
      <c r="O4" s="59" t="s">
        <v>826</v>
      </c>
      <c r="P4" s="59" t="s">
        <v>825</v>
      </c>
      <c r="Q4" s="59" t="s">
        <v>467</v>
      </c>
      <c r="R4" s="59" t="s">
        <v>824</v>
      </c>
      <c r="S4" s="59" t="s">
        <v>466</v>
      </c>
      <c r="T4" s="59" t="s">
        <v>825</v>
      </c>
      <c r="U4" s="60" t="s">
        <v>467</v>
      </c>
    </row>
    <row r="5" spans="1:21" ht="16.5" customHeight="1">
      <c r="A5" s="61" t="s">
        <v>827</v>
      </c>
      <c r="B5" s="62">
        <f aca="true" t="shared" si="0" ref="B5:D6">SUM(F5,J5,N5,R5)</f>
        <v>8723</v>
      </c>
      <c r="C5" s="62">
        <f t="shared" si="0"/>
        <v>6917730</v>
      </c>
      <c r="D5" s="62">
        <f t="shared" si="0"/>
        <v>44556532</v>
      </c>
      <c r="E5" s="63">
        <f aca="true" t="shared" si="1" ref="E5:E29">SUM(D5)/C5</f>
        <v>6.440918046815935</v>
      </c>
      <c r="F5" s="62">
        <f>SUM('表三-4月'!F6,'表三-5月'!F6,'表三-6月'!F6)</f>
        <v>749</v>
      </c>
      <c r="G5" s="62">
        <f>SUM('表三-4月'!G6,'表三-5月'!G6,'表三-6月'!G6)</f>
        <v>983088</v>
      </c>
      <c r="H5" s="62">
        <f>SUM('表三-4月'!H6,'表三-5月'!H6,'表三-6月'!H6)</f>
        <v>6992058</v>
      </c>
      <c r="I5" s="63">
        <f>SUM(H5)/G5</f>
        <v>7.1123419266637375</v>
      </c>
      <c r="J5" s="62">
        <f>SUM('表三-4月'!J6,'表三-5月'!J6,'表三-6月'!J6)</f>
        <v>7490</v>
      </c>
      <c r="K5" s="62">
        <f>SUM('表三-4月'!K6,'表三-5月'!K6,'表三-6月'!K6)</f>
        <v>5763261</v>
      </c>
      <c r="L5" s="62">
        <f>SUM('表三-4月'!L6,'表三-5月'!L6,'表三-6月'!L6)</f>
        <v>36874406</v>
      </c>
      <c r="M5" s="63">
        <f>SUM(L5)/K5</f>
        <v>6.398184291844496</v>
      </c>
      <c r="N5" s="62">
        <f>SUM('表三-4月'!N6,'表三-5月'!N6,'表三-6月'!N6)</f>
        <v>296</v>
      </c>
      <c r="O5" s="62">
        <f>SUM('表三-4月'!O6,'表三-5月'!O6,'表三-6月'!O6)</f>
        <v>128562</v>
      </c>
      <c r="P5" s="62">
        <f>SUM('表三-4月'!P6,'表三-5月'!P6,'表三-6月'!P6)</f>
        <v>516173</v>
      </c>
      <c r="Q5" s="63">
        <f>SUM(P5)/O5</f>
        <v>4.0149733202657085</v>
      </c>
      <c r="R5" s="62">
        <f>SUM('表三-4月'!R6,'表三-5月'!R6,'表三-6月'!R6)</f>
        <v>188</v>
      </c>
      <c r="S5" s="62">
        <f>SUM('表三-4月'!S6,'表三-5月'!S6,'表三-6月'!S6)</f>
        <v>42819</v>
      </c>
      <c r="T5" s="62">
        <f>SUM('表三-4月'!T6,'表三-5月'!T6,'表三-6月'!T6)</f>
        <v>173895</v>
      </c>
      <c r="U5" s="64">
        <f>SUM(T5)/S5</f>
        <v>4.06116443634835</v>
      </c>
    </row>
    <row r="6" spans="1:21" ht="16.5" customHeight="1">
      <c r="A6" s="61" t="s">
        <v>828</v>
      </c>
      <c r="B6" s="62">
        <f t="shared" si="0"/>
        <v>7791</v>
      </c>
      <c r="C6" s="62">
        <f t="shared" si="0"/>
        <v>5771926</v>
      </c>
      <c r="D6" s="62">
        <f t="shared" si="0"/>
        <v>34921346</v>
      </c>
      <c r="E6" s="63">
        <f t="shared" si="1"/>
        <v>6.050206811383236</v>
      </c>
      <c r="F6" s="62">
        <f>SUM('表三-4月'!F7,'表三-5月'!F7,'表三-6月'!F7)</f>
        <v>697</v>
      </c>
      <c r="G6" s="62">
        <f>SUM('表三-4月'!G7,'表三-5月'!G7,'表三-6月'!G7)</f>
        <v>825581</v>
      </c>
      <c r="H6" s="62">
        <f>SUM('表三-4月'!H7,'表三-5月'!H7,'表三-6月'!H7)</f>
        <v>5192383</v>
      </c>
      <c r="I6" s="63">
        <f aca="true" t="shared" si="2" ref="I6:I27">SUM(H6)/G6</f>
        <v>6.289368335753851</v>
      </c>
      <c r="J6" s="62">
        <f>SUM('表三-4月'!J7,'表三-5月'!J7,'表三-6月'!J7)</f>
        <v>6617</v>
      </c>
      <c r="K6" s="62">
        <f>SUM('表三-4月'!K7,'表三-5月'!K7,'表三-6月'!K7)</f>
        <v>4786212</v>
      </c>
      <c r="L6" s="62">
        <f>SUM('表三-4月'!L7,'表三-5月'!L7,'表三-6月'!L7)</f>
        <v>29084728</v>
      </c>
      <c r="M6" s="63">
        <f aca="true" t="shared" si="3" ref="M6:M29">SUM(L6)/K6</f>
        <v>6.076773866264177</v>
      </c>
      <c r="N6" s="62">
        <f>SUM('表三-4月'!N7,'表三-5月'!N7,'表三-6月'!N7)</f>
        <v>291</v>
      </c>
      <c r="O6" s="62">
        <f>SUM('表三-4月'!O7,'表三-5月'!O7,'表三-6月'!O7)</f>
        <v>117730</v>
      </c>
      <c r="P6" s="62">
        <f>SUM('表三-4月'!P7,'表三-5月'!P7,'表三-6月'!P7)</f>
        <v>472752</v>
      </c>
      <c r="Q6" s="63">
        <f aca="true" t="shared" si="4" ref="Q6:Q27">SUM(P6)/O6</f>
        <v>4.01556102947422</v>
      </c>
      <c r="R6" s="62">
        <f>SUM('表三-4月'!R7,'表三-5月'!R7,'表三-6月'!R7)</f>
        <v>186</v>
      </c>
      <c r="S6" s="62">
        <f>SUM('表三-4月'!S7,'表三-5月'!S7,'表三-6月'!S7)</f>
        <v>42403</v>
      </c>
      <c r="T6" s="62">
        <f>SUM('表三-4月'!T7,'表三-5月'!T7,'表三-6月'!T7)</f>
        <v>171483</v>
      </c>
      <c r="U6" s="64">
        <f aca="true" t="shared" si="5" ref="U6:U28">SUM(T6)/S6</f>
        <v>4.044124236492701</v>
      </c>
    </row>
    <row r="7" spans="1:21" ht="16.5" customHeight="1">
      <c r="A7" s="65" t="s">
        <v>829</v>
      </c>
      <c r="B7" s="62">
        <f>F7+J7+N7+R7</f>
        <v>182</v>
      </c>
      <c r="C7" s="62">
        <f>G7+K7+O7+S7</f>
        <v>872852</v>
      </c>
      <c r="D7" s="62">
        <f>H7+L7+P7+T7</f>
        <v>7263118</v>
      </c>
      <c r="E7" s="63">
        <f t="shared" si="1"/>
        <v>8.32113347967353</v>
      </c>
      <c r="F7" s="62">
        <f>SUM('表三-4月'!F8,'表三-5月'!F8,'表三-6月'!F8)</f>
        <v>13</v>
      </c>
      <c r="G7" s="62">
        <f>'表三-4月'!G8+'表三-5月'!G8+'表三-6月'!G8</f>
        <v>203826</v>
      </c>
      <c r="H7" s="62">
        <f>'表三-4月'!H8+'表三-5月'!H8+'表三-6月'!H8</f>
        <v>1904980</v>
      </c>
      <c r="I7" s="63">
        <f t="shared" si="2"/>
        <v>9.3461089360533</v>
      </c>
      <c r="J7" s="62">
        <f>SUM('表三-4月'!J8,'表三-5月'!J8,'表三-6月'!J8)</f>
        <v>152</v>
      </c>
      <c r="K7" s="62">
        <f>'表三-4月'!K8+'表三-5月'!K8+'表三-6月'!K8</f>
        <v>657050</v>
      </c>
      <c r="L7" s="62">
        <f>'表三-4月'!L8+'表三-5月'!L8+'表三-6月'!L8</f>
        <v>5292888</v>
      </c>
      <c r="M7" s="63">
        <f t="shared" si="3"/>
        <v>8.05553306445476</v>
      </c>
      <c r="N7" s="62">
        <f>SUM('表三-4月'!N8,'表三-5月'!N8,'表三-6月'!N8)</f>
        <v>14</v>
      </c>
      <c r="O7" s="62">
        <f>'表三-4月'!O8+'表三-5月'!O8+'表三-6月'!O8</f>
        <v>10809</v>
      </c>
      <c r="P7" s="62">
        <f>'表三-4月'!P8+'表三-5月'!P8+'表三-6月'!P8</f>
        <v>58809</v>
      </c>
      <c r="Q7" s="63">
        <f t="shared" si="4"/>
        <v>5.440743824590619</v>
      </c>
      <c r="R7" s="62">
        <f>SUM('表三-4月'!R8,'表三-5月'!R8,'表三-6月'!R8)</f>
        <v>3</v>
      </c>
      <c r="S7" s="62">
        <f>'表三-4月'!S8+'表三-5月'!S8+'表三-6月'!S8</f>
        <v>1167</v>
      </c>
      <c r="T7" s="62">
        <f>'表三-4月'!T8+'表三-5月'!T8+'表三-6月'!T8</f>
        <v>6441</v>
      </c>
      <c r="U7" s="64">
        <f t="shared" si="5"/>
        <v>5.519280205655527</v>
      </c>
    </row>
    <row r="8" spans="1:21" ht="16.5" customHeight="1">
      <c r="A8" s="65" t="s">
        <v>830</v>
      </c>
      <c r="B8" s="62">
        <f aca="true" t="shared" si="6" ref="B8:D29">F8+J8+N8+R8</f>
        <v>355</v>
      </c>
      <c r="C8" s="62">
        <f t="shared" si="6"/>
        <v>126606</v>
      </c>
      <c r="D8" s="62">
        <f t="shared" si="6"/>
        <v>649706</v>
      </c>
      <c r="E8" s="63">
        <f t="shared" si="1"/>
        <v>5.131715716474733</v>
      </c>
      <c r="F8" s="62">
        <f>SUM('表三-4月'!F9,'表三-5月'!F9,'表三-6月'!F9)</f>
        <v>1</v>
      </c>
      <c r="G8" s="62">
        <f>'表三-4月'!G9+'表三-5月'!G9+'表三-6月'!G9</f>
        <v>355</v>
      </c>
      <c r="H8" s="62">
        <f>'表三-4月'!H9+'表三-5月'!H9+'表三-6月'!H9</f>
        <v>1776</v>
      </c>
      <c r="I8" s="63">
        <f t="shared" si="2"/>
        <v>5.002816901408451</v>
      </c>
      <c r="J8" s="62">
        <f>SUM('表三-4月'!J9,'表三-5月'!J9,'表三-6月'!J9)</f>
        <v>337</v>
      </c>
      <c r="K8" s="62">
        <f>'表三-4月'!K9+'表三-5月'!K9+'表三-6月'!K9</f>
        <v>118451</v>
      </c>
      <c r="L8" s="62">
        <f>'表三-4月'!L9+'表三-5月'!L9+'表三-6月'!L9</f>
        <v>615100</v>
      </c>
      <c r="M8" s="63">
        <f t="shared" si="3"/>
        <v>5.192864560029042</v>
      </c>
      <c r="N8" s="62">
        <f>SUM('表三-4月'!N9,'表三-5月'!N9,'表三-6月'!N9)</f>
        <v>10</v>
      </c>
      <c r="O8" s="62">
        <f>'表三-4月'!O9+'表三-5月'!O9+'表三-6月'!O9</f>
        <v>5732</v>
      </c>
      <c r="P8" s="62">
        <f>'表三-4月'!P9+'表三-5月'!P9+'表三-6月'!P9</f>
        <v>24558</v>
      </c>
      <c r="Q8" s="63">
        <f t="shared" si="4"/>
        <v>4.28436845778088</v>
      </c>
      <c r="R8" s="62">
        <f>SUM('表三-4月'!R9,'表三-5月'!R9,'表三-6月'!R9)</f>
        <v>7</v>
      </c>
      <c r="S8" s="62">
        <f>'表三-4月'!S9+'表三-5月'!S9+'表三-6月'!S9</f>
        <v>2068</v>
      </c>
      <c r="T8" s="62">
        <f>'表三-4月'!T9+'表三-5月'!T9+'表三-6月'!T9</f>
        <v>8272</v>
      </c>
      <c r="U8" s="64">
        <f t="shared" si="5"/>
        <v>4</v>
      </c>
    </row>
    <row r="9" spans="1:21" ht="16.5" customHeight="1">
      <c r="A9" s="65" t="s">
        <v>831</v>
      </c>
      <c r="B9" s="62">
        <f t="shared" si="6"/>
        <v>488</v>
      </c>
      <c r="C9" s="62">
        <f t="shared" si="6"/>
        <v>1132194</v>
      </c>
      <c r="D9" s="62">
        <f t="shared" si="6"/>
        <v>6797101</v>
      </c>
      <c r="E9" s="63">
        <f t="shared" si="1"/>
        <v>6.003477319258007</v>
      </c>
      <c r="F9" s="62">
        <f>SUM('表三-4月'!F10,'表三-5月'!F10,'表三-6月'!F10)</f>
        <v>75</v>
      </c>
      <c r="G9" s="62">
        <f>'表三-4月'!G10+'表三-5月'!G10+'表三-6月'!G10</f>
        <v>158435</v>
      </c>
      <c r="H9" s="62">
        <f>'表三-4月'!H10+'表三-5月'!H10+'表三-6月'!H10</f>
        <v>917181</v>
      </c>
      <c r="I9" s="63">
        <f t="shared" si="2"/>
        <v>5.789004954713289</v>
      </c>
      <c r="J9" s="62">
        <f>SUM('表三-4月'!J10,'表三-5月'!J10,'表三-6月'!J10)</f>
        <v>404</v>
      </c>
      <c r="K9" s="62">
        <f>'表三-4月'!K10+'表三-5月'!K10+'表三-6月'!K10</f>
        <v>970950</v>
      </c>
      <c r="L9" s="62">
        <f>'表三-4月'!L10+'表三-5月'!L10+'表三-6月'!L10</f>
        <v>5871421</v>
      </c>
      <c r="M9" s="63">
        <f t="shared" si="3"/>
        <v>6.047088933518719</v>
      </c>
      <c r="N9" s="62">
        <f>SUM('表三-4月'!N10,'表三-5月'!N10,'表三-6月'!N10)</f>
        <v>4</v>
      </c>
      <c r="O9" s="62">
        <f>'表三-4月'!O10+'表三-5月'!O10+'表三-6月'!O10</f>
        <v>2170</v>
      </c>
      <c r="P9" s="62">
        <f>'表三-4月'!P10+'表三-5月'!P10+'表三-6月'!P10</f>
        <v>5912</v>
      </c>
      <c r="Q9" s="63">
        <f t="shared" si="4"/>
        <v>2.7244239631336407</v>
      </c>
      <c r="R9" s="62">
        <f>SUM('表三-4月'!R10,'表三-5月'!R10,'表三-6月'!R10)</f>
        <v>5</v>
      </c>
      <c r="S9" s="62">
        <f>'表三-4月'!S10+'表三-5月'!S10+'表三-6月'!S10</f>
        <v>639</v>
      </c>
      <c r="T9" s="62">
        <f>'表三-4月'!T10+'表三-5月'!T10+'表三-6月'!T10</f>
        <v>2587</v>
      </c>
      <c r="U9" s="64">
        <f t="shared" si="5"/>
        <v>4.048513302034428</v>
      </c>
    </row>
    <row r="10" spans="1:21" ht="16.5" customHeight="1">
      <c r="A10" s="65" t="s">
        <v>832</v>
      </c>
      <c r="B10" s="62">
        <f t="shared" si="6"/>
        <v>297</v>
      </c>
      <c r="C10" s="62">
        <f t="shared" si="6"/>
        <v>348195</v>
      </c>
      <c r="D10" s="62">
        <f t="shared" si="6"/>
        <v>2131523</v>
      </c>
      <c r="E10" s="63">
        <f t="shared" si="1"/>
        <v>6.121635864960726</v>
      </c>
      <c r="F10" s="62">
        <f>SUM('表三-4月'!F11,'表三-5月'!F11,'表三-6月'!F11)</f>
        <v>43</v>
      </c>
      <c r="G10" s="62">
        <f>'表三-4月'!G11+'表三-5月'!G11+'表三-6月'!G11</f>
        <v>25873</v>
      </c>
      <c r="H10" s="62">
        <f>'表三-4月'!H11+'表三-5月'!H11+'表三-6月'!H11</f>
        <v>130243</v>
      </c>
      <c r="I10" s="63">
        <f t="shared" si="2"/>
        <v>5.033934990144166</v>
      </c>
      <c r="J10" s="62">
        <f>SUM('表三-4月'!J11,'表三-5月'!J11,'表三-6月'!J11)</f>
        <v>248</v>
      </c>
      <c r="K10" s="62">
        <f>'表三-4月'!K11+'表三-5月'!K11+'表三-6月'!K11</f>
        <v>320766</v>
      </c>
      <c r="L10" s="62">
        <f>'表三-4月'!L11+'表三-5月'!L11+'表三-6月'!L11</f>
        <v>1996123</v>
      </c>
      <c r="M10" s="63">
        <f t="shared" si="3"/>
        <v>6.222988097242227</v>
      </c>
      <c r="N10" s="62">
        <f>SUM('表三-4月'!N11,'表三-5月'!N11,'表三-6月'!N11)</f>
        <v>2</v>
      </c>
      <c r="O10" s="62">
        <f>'表三-4月'!O11+'表三-5月'!O11+'表三-6月'!O11</f>
        <v>121</v>
      </c>
      <c r="P10" s="62">
        <f>'表三-4月'!P11+'表三-5月'!P11+'表三-6月'!P11</f>
        <v>511</v>
      </c>
      <c r="Q10" s="63">
        <f t="shared" si="4"/>
        <v>4.223140495867769</v>
      </c>
      <c r="R10" s="62">
        <f>SUM('表三-4月'!R11,'表三-5月'!R11,'表三-6月'!R11)</f>
        <v>4</v>
      </c>
      <c r="S10" s="62">
        <f>'表三-4月'!S11+'表三-5月'!S11+'表三-6月'!S11</f>
        <v>1435</v>
      </c>
      <c r="T10" s="62">
        <f>'表三-4月'!T11+'表三-5月'!T11+'表三-6月'!T11</f>
        <v>4646</v>
      </c>
      <c r="U10" s="64">
        <f t="shared" si="5"/>
        <v>3.237630662020906</v>
      </c>
    </row>
    <row r="11" spans="1:21" ht="16.5" customHeight="1">
      <c r="A11" s="65" t="s">
        <v>833</v>
      </c>
      <c r="B11" s="62">
        <f t="shared" si="6"/>
        <v>278</v>
      </c>
      <c r="C11" s="62">
        <f t="shared" si="6"/>
        <v>115109</v>
      </c>
      <c r="D11" s="62">
        <f t="shared" si="6"/>
        <v>574554</v>
      </c>
      <c r="E11" s="63">
        <f t="shared" si="1"/>
        <v>4.9913907687496195</v>
      </c>
      <c r="F11" s="62">
        <f>SUM('表三-4月'!F12,'表三-5月'!F12,'表三-6月'!F12)</f>
        <v>2</v>
      </c>
      <c r="G11" s="62">
        <f>'表三-4月'!G12+'表三-5月'!G12+'表三-6月'!G12</f>
        <v>2875</v>
      </c>
      <c r="H11" s="62">
        <f>'表三-4月'!H12+'表三-5月'!H12+'表三-6月'!H12</f>
        <v>14206</v>
      </c>
      <c r="I11" s="63">
        <f t="shared" si="2"/>
        <v>4.941217391304348</v>
      </c>
      <c r="J11" s="62">
        <f>SUM('表三-4月'!J12,'表三-5月'!J12,'表三-6月'!J12)</f>
        <v>223</v>
      </c>
      <c r="K11" s="62">
        <f>'表三-4月'!K12+'表三-5月'!K12+'表三-6月'!K12</f>
        <v>94738</v>
      </c>
      <c r="L11" s="62">
        <f>'表三-4月'!L12+'表三-5月'!L12+'表三-6月'!L12</f>
        <v>483673</v>
      </c>
      <c r="M11" s="63">
        <f t="shared" si="3"/>
        <v>5.105374823196605</v>
      </c>
      <c r="N11" s="62">
        <f>SUM('表三-4月'!N12,'表三-5月'!N12,'表三-6月'!N12)</f>
        <v>40</v>
      </c>
      <c r="O11" s="62">
        <f>'表三-4月'!O12+'表三-5月'!O12+'表三-6月'!O12</f>
        <v>15006</v>
      </c>
      <c r="P11" s="62">
        <f>'表三-4月'!P12+'表三-5月'!P12+'表三-6月'!P12</f>
        <v>66848</v>
      </c>
      <c r="Q11" s="63">
        <f t="shared" si="4"/>
        <v>4.454751432760229</v>
      </c>
      <c r="R11" s="62">
        <f>SUM('表三-4月'!R12,'表三-5月'!R12,'表三-6月'!R12)</f>
        <v>13</v>
      </c>
      <c r="S11" s="62">
        <f>'表三-4月'!S12+'表三-5月'!S12+'表三-6月'!S12</f>
        <v>2490</v>
      </c>
      <c r="T11" s="62">
        <f>'表三-4月'!T12+'表三-5月'!T12+'表三-6月'!T12</f>
        <v>9827</v>
      </c>
      <c r="U11" s="64">
        <f t="shared" si="5"/>
        <v>3.946586345381526</v>
      </c>
    </row>
    <row r="12" spans="1:21" ht="16.5" customHeight="1">
      <c r="A12" s="65" t="s">
        <v>834</v>
      </c>
      <c r="B12" s="62">
        <f t="shared" si="6"/>
        <v>799</v>
      </c>
      <c r="C12" s="62">
        <f t="shared" si="6"/>
        <v>431273</v>
      </c>
      <c r="D12" s="62">
        <f t="shared" si="6"/>
        <v>2350563</v>
      </c>
      <c r="E12" s="63">
        <f t="shared" si="1"/>
        <v>5.4502901874218885</v>
      </c>
      <c r="F12" s="62">
        <f>SUM('表三-4月'!F13,'表三-5月'!F13,'表三-6月'!F13)</f>
        <v>89</v>
      </c>
      <c r="G12" s="62">
        <f>'表三-4月'!G13+'表三-5月'!G13+'表三-6月'!G13</f>
        <v>61648</v>
      </c>
      <c r="H12" s="62">
        <f>'表三-4月'!H13+'表三-5月'!H13+'表三-6月'!H13</f>
        <v>307991</v>
      </c>
      <c r="I12" s="63">
        <f t="shared" si="2"/>
        <v>4.995960939527641</v>
      </c>
      <c r="J12" s="62">
        <f>SUM('表三-4月'!J13,'表三-5月'!J13,'表三-6月'!J13)</f>
        <v>708</v>
      </c>
      <c r="K12" s="62">
        <f>'表三-4月'!K13+'表三-5月'!K13+'表三-6月'!K13</f>
        <v>369454</v>
      </c>
      <c r="L12" s="62">
        <f>'表三-4月'!L13+'表三-5月'!L13+'表三-6月'!L13</f>
        <v>2041717</v>
      </c>
      <c r="M12" s="63">
        <f t="shared" si="3"/>
        <v>5.526309093960276</v>
      </c>
      <c r="N12" s="62">
        <f>SUM('表三-4月'!N13,'表三-5月'!N13,'表三-6月'!N13)</f>
        <v>2</v>
      </c>
      <c r="O12" s="62">
        <f>'表三-4月'!O13+'表三-5月'!O13+'表三-6月'!O13</f>
        <v>171</v>
      </c>
      <c r="P12" s="62">
        <f>'表三-4月'!P13+'表三-5月'!P13+'表三-6月'!P13</f>
        <v>855</v>
      </c>
      <c r="Q12" s="63">
        <f t="shared" si="4"/>
        <v>5</v>
      </c>
      <c r="R12" s="62">
        <f>SUM('表三-4月'!R13,'表三-5月'!R13,'表三-6月'!R13)</f>
        <v>0</v>
      </c>
      <c r="S12" s="62">
        <f>'表三-4月'!S13+'表三-5月'!S13+'表三-6月'!S13</f>
        <v>0</v>
      </c>
      <c r="T12" s="62">
        <f>'表三-4月'!T13+'表三-5月'!T13+'表三-6月'!T13</f>
        <v>0</v>
      </c>
      <c r="U12" s="64">
        <v>0</v>
      </c>
    </row>
    <row r="13" spans="1:21" ht="16.5" customHeight="1">
      <c r="A13" s="65" t="s">
        <v>835</v>
      </c>
      <c r="B13" s="62">
        <f t="shared" si="6"/>
        <v>401</v>
      </c>
      <c r="C13" s="62">
        <f t="shared" si="6"/>
        <v>184877</v>
      </c>
      <c r="D13" s="62">
        <f t="shared" si="6"/>
        <v>941453</v>
      </c>
      <c r="E13" s="63">
        <f t="shared" si="1"/>
        <v>5.092320840342498</v>
      </c>
      <c r="F13" s="62">
        <f>SUM('表三-4月'!F14,'表三-5月'!F14,'表三-6月'!F14)</f>
        <v>50</v>
      </c>
      <c r="G13" s="62">
        <f>'表三-4月'!G14+'表三-5月'!G14+'表三-6月'!G14</f>
        <v>32417</v>
      </c>
      <c r="H13" s="62">
        <f>'表三-4月'!H14+'表三-5月'!H14+'表三-6月'!H14</f>
        <v>169284</v>
      </c>
      <c r="I13" s="63">
        <f t="shared" si="2"/>
        <v>5.222074837276738</v>
      </c>
      <c r="J13" s="62">
        <f>SUM('表三-4月'!J14,'表三-5月'!J14,'表三-6月'!J14)</f>
        <v>339</v>
      </c>
      <c r="K13" s="62">
        <f>'表三-4月'!K14+'表三-5月'!K14+'表三-6月'!K14</f>
        <v>137665</v>
      </c>
      <c r="L13" s="62">
        <f>'表三-4月'!L14+'表三-5月'!L14+'表三-6月'!L14</f>
        <v>703945</v>
      </c>
      <c r="M13" s="63">
        <f t="shared" si="3"/>
        <v>5.113463843387935</v>
      </c>
      <c r="N13" s="62">
        <f>SUM('表三-4月'!N14,'表三-5月'!N14,'表三-6月'!N14)</f>
        <v>10</v>
      </c>
      <c r="O13" s="62">
        <f>'表三-4月'!O14+'表三-5月'!O14+'表三-6月'!O14</f>
        <v>10514</v>
      </c>
      <c r="P13" s="62">
        <f>'表三-4月'!P14+'表三-5月'!P14+'表三-6月'!P14</f>
        <v>46355</v>
      </c>
      <c r="Q13" s="63">
        <f t="shared" si="4"/>
        <v>4.408883393570478</v>
      </c>
      <c r="R13" s="62">
        <f>SUM('表三-4月'!R14,'表三-5月'!R14,'表三-6月'!R14)</f>
        <v>2</v>
      </c>
      <c r="S13" s="62">
        <f>'表三-4月'!S14+'表三-5月'!S14+'表三-6月'!S14</f>
        <v>4281</v>
      </c>
      <c r="T13" s="62">
        <f>'表三-4月'!T14+'表三-5月'!T14+'表三-6月'!T14</f>
        <v>21869</v>
      </c>
      <c r="U13" s="64">
        <f t="shared" si="5"/>
        <v>5.108385891146928</v>
      </c>
    </row>
    <row r="14" spans="1:21" ht="16.5" customHeight="1">
      <c r="A14" s="65" t="s">
        <v>836</v>
      </c>
      <c r="B14" s="62">
        <f t="shared" si="6"/>
        <v>199</v>
      </c>
      <c r="C14" s="62">
        <f t="shared" si="6"/>
        <v>167444</v>
      </c>
      <c r="D14" s="62">
        <f t="shared" si="6"/>
        <v>867898</v>
      </c>
      <c r="E14" s="63">
        <f t="shared" si="1"/>
        <v>5.183213492272043</v>
      </c>
      <c r="F14" s="62">
        <f>SUM('表三-4月'!F15,'表三-5月'!F15,'表三-6月'!F15)</f>
        <v>32</v>
      </c>
      <c r="G14" s="62">
        <f>'表三-4月'!G15+'表三-5月'!G15+'表三-6月'!G15</f>
        <v>71342</v>
      </c>
      <c r="H14" s="62">
        <f>'表三-4月'!H15+'表三-5月'!H15+'表三-6月'!H15</f>
        <v>391558</v>
      </c>
      <c r="I14" s="63">
        <f t="shared" si="2"/>
        <v>5.488464018390289</v>
      </c>
      <c r="J14" s="62">
        <f>SUM('表三-4月'!J15,'表三-5月'!J15,'表三-6月'!J15)</f>
        <v>146</v>
      </c>
      <c r="K14" s="62">
        <f>'表三-4月'!K15+'表三-5月'!K15+'表三-6月'!K15</f>
        <v>90013</v>
      </c>
      <c r="L14" s="62">
        <f>'表三-4月'!L15+'表三-5月'!L15+'表三-6月'!L15</f>
        <v>458498</v>
      </c>
      <c r="M14" s="63">
        <f t="shared" si="3"/>
        <v>5.093686467510248</v>
      </c>
      <c r="N14" s="62">
        <f>SUM('表三-4月'!N15,'表三-5月'!N15,'表三-6月'!N15)</f>
        <v>20</v>
      </c>
      <c r="O14" s="62">
        <f>'表三-4月'!O15+'表三-5月'!O15+'表三-6月'!O15</f>
        <v>6019</v>
      </c>
      <c r="P14" s="62">
        <f>'表三-4月'!P15+'表三-5月'!P15+'表三-6月'!P15</f>
        <v>17567</v>
      </c>
      <c r="Q14" s="63">
        <f t="shared" si="4"/>
        <v>2.9185911280943677</v>
      </c>
      <c r="R14" s="62">
        <f>SUM('表三-4月'!R15,'表三-5月'!R15,'表三-6月'!R15)</f>
        <v>1</v>
      </c>
      <c r="S14" s="62">
        <f>'表三-4月'!S15+'表三-5月'!S15+'表三-6月'!S15</f>
        <v>70</v>
      </c>
      <c r="T14" s="62">
        <f>'表三-4月'!T15+'表三-5月'!T15+'表三-6月'!T15</f>
        <v>275</v>
      </c>
      <c r="U14" s="64">
        <f t="shared" si="5"/>
        <v>3.9285714285714284</v>
      </c>
    </row>
    <row r="15" spans="1:21" ht="16.5" customHeight="1">
      <c r="A15" s="65" t="s">
        <v>837</v>
      </c>
      <c r="B15" s="62">
        <f t="shared" si="6"/>
        <v>286</v>
      </c>
      <c r="C15" s="62">
        <f t="shared" si="6"/>
        <v>106823</v>
      </c>
      <c r="D15" s="62">
        <f t="shared" si="6"/>
        <v>532716</v>
      </c>
      <c r="E15" s="63">
        <f t="shared" si="1"/>
        <v>4.986903569456016</v>
      </c>
      <c r="F15" s="62">
        <f>SUM('表三-4月'!F16,'表三-5月'!F16,'表三-6月'!F16)</f>
        <v>19</v>
      </c>
      <c r="G15" s="62">
        <f>'表三-4月'!G16+'表三-5月'!G16+'表三-6月'!G16</f>
        <v>11097</v>
      </c>
      <c r="H15" s="62">
        <f>'表三-4月'!H16+'表三-5月'!H16+'表三-6月'!H16</f>
        <v>55486</v>
      </c>
      <c r="I15" s="63">
        <f t="shared" si="2"/>
        <v>5.000090114445346</v>
      </c>
      <c r="J15" s="62">
        <f>SUM('表三-4月'!J16,'表三-5月'!J16,'表三-6月'!J16)</f>
        <v>249</v>
      </c>
      <c r="K15" s="62">
        <f>'表三-4月'!K16+'表三-5月'!K16+'表三-6月'!K16</f>
        <v>93391</v>
      </c>
      <c r="L15" s="62">
        <f>'表三-4月'!L16+'表三-5月'!L16+'表三-6月'!L16</f>
        <v>468380</v>
      </c>
      <c r="M15" s="63">
        <f t="shared" si="3"/>
        <v>5.015258429613132</v>
      </c>
      <c r="N15" s="62">
        <f>SUM('表三-4月'!N16,'表三-5月'!N16,'表三-6月'!N16)</f>
        <v>7</v>
      </c>
      <c r="O15" s="62">
        <f>'表三-4月'!O16+'表三-5月'!O16+'表三-6月'!O16</f>
        <v>531</v>
      </c>
      <c r="P15" s="62">
        <f>'表三-4月'!P16+'表三-5月'!P16+'表三-6月'!P16</f>
        <v>1812</v>
      </c>
      <c r="Q15" s="63">
        <f t="shared" si="4"/>
        <v>3.4124293785310735</v>
      </c>
      <c r="R15" s="62">
        <f>SUM('表三-4月'!R16,'表三-5月'!R16,'表三-6月'!R16)</f>
        <v>11</v>
      </c>
      <c r="S15" s="62">
        <f>'表三-4月'!S16+'表三-5月'!S16+'表三-6月'!S16</f>
        <v>1804</v>
      </c>
      <c r="T15" s="62">
        <f>'表三-4月'!T16+'表三-5月'!T16+'表三-6月'!T16</f>
        <v>7038</v>
      </c>
      <c r="U15" s="64">
        <f t="shared" si="5"/>
        <v>3.901330376940133</v>
      </c>
    </row>
    <row r="16" spans="1:21" ht="16.5" customHeight="1">
      <c r="A16" s="65" t="s">
        <v>838</v>
      </c>
      <c r="B16" s="62">
        <f t="shared" si="6"/>
        <v>210</v>
      </c>
      <c r="C16" s="66">
        <f t="shared" si="6"/>
        <v>82267</v>
      </c>
      <c r="D16" s="66">
        <f t="shared" si="6"/>
        <v>420003</v>
      </c>
      <c r="E16" s="63">
        <f t="shared" si="1"/>
        <v>5.105364240825605</v>
      </c>
      <c r="F16" s="62">
        <f>SUM('表三-4月'!F17,'表三-5月'!F17,'表三-6月'!F17)</f>
        <v>97</v>
      </c>
      <c r="G16" s="62">
        <f>'表三-4月'!G17+'表三-5月'!G17+'表三-6月'!G17</f>
        <v>32580</v>
      </c>
      <c r="H16" s="62">
        <f>'表三-4月'!H17+'表三-5月'!H17+'表三-6月'!H17</f>
        <v>167547</v>
      </c>
      <c r="I16" s="63">
        <f t="shared" si="2"/>
        <v>5.142633517495396</v>
      </c>
      <c r="J16" s="62">
        <f>SUM('表三-4月'!J17,'表三-5月'!J17,'表三-6月'!J17)</f>
        <v>92</v>
      </c>
      <c r="K16" s="62">
        <f>'表三-4月'!K17+'表三-5月'!K17+'表三-6月'!K17</f>
        <v>42777</v>
      </c>
      <c r="L16" s="62">
        <f>'表三-4月'!L17+'表三-5月'!L17+'表三-6月'!L17</f>
        <v>226879</v>
      </c>
      <c r="M16" s="63">
        <f t="shared" si="3"/>
        <v>5.303761367089791</v>
      </c>
      <c r="N16" s="62">
        <f>SUM('表三-4月'!N17,'表三-5月'!N17,'表三-6月'!N17)</f>
        <v>9</v>
      </c>
      <c r="O16" s="62">
        <f>'表三-4月'!O17+'表三-5月'!O17+'表三-6月'!O17</f>
        <v>5351</v>
      </c>
      <c r="P16" s="62">
        <f>'表三-4月'!P17+'表三-5月'!P17+'表三-6月'!P17</f>
        <v>18878</v>
      </c>
      <c r="Q16" s="63">
        <f t="shared" si="4"/>
        <v>3.5279387030461598</v>
      </c>
      <c r="R16" s="62">
        <f>SUM('表三-4月'!R17,'表三-5月'!R17,'表三-6月'!R17)</f>
        <v>12</v>
      </c>
      <c r="S16" s="62">
        <f>'表三-4月'!S17+'表三-5月'!S17+'表三-6月'!S17</f>
        <v>1559</v>
      </c>
      <c r="T16" s="62">
        <f>'表三-4月'!T17+'表三-5月'!T17+'表三-6月'!T17</f>
        <v>6699</v>
      </c>
      <c r="U16" s="64">
        <f t="shared" si="5"/>
        <v>4.2969852469531755</v>
      </c>
    </row>
    <row r="17" spans="1:21" ht="16.5" customHeight="1">
      <c r="A17" s="65" t="s">
        <v>839</v>
      </c>
      <c r="B17" s="62">
        <f t="shared" si="6"/>
        <v>688</v>
      </c>
      <c r="C17" s="62">
        <f t="shared" si="6"/>
        <v>282150</v>
      </c>
      <c r="D17" s="62">
        <f t="shared" si="6"/>
        <v>1352782</v>
      </c>
      <c r="E17" s="63">
        <f t="shared" si="1"/>
        <v>4.794548998759525</v>
      </c>
      <c r="F17" s="62">
        <f>SUM('表三-4月'!F18,'表三-5月'!F18,'表三-6月'!F18)</f>
        <v>15</v>
      </c>
      <c r="G17" s="62">
        <f>'表三-4月'!G18+'表三-5月'!G18+'表三-6月'!G18</f>
        <v>29161</v>
      </c>
      <c r="H17" s="62">
        <f>'表三-4月'!H18+'表三-5月'!H18+'表三-6月'!H18</f>
        <v>147476</v>
      </c>
      <c r="I17" s="63">
        <f t="shared" si="2"/>
        <v>5.057302561640547</v>
      </c>
      <c r="J17" s="62">
        <f>SUM('表三-4月'!J18,'表三-5月'!J18,'表三-6月'!J18)</f>
        <v>585</v>
      </c>
      <c r="K17" s="62">
        <f>'表三-4月'!K18+'表三-5月'!K18+'表三-6月'!K18</f>
        <v>212894</v>
      </c>
      <c r="L17" s="62">
        <f>'表三-4月'!L18+'表三-5月'!L18+'表三-6月'!L18</f>
        <v>1068948</v>
      </c>
      <c r="M17" s="63">
        <f t="shared" si="3"/>
        <v>5.02103394177384</v>
      </c>
      <c r="N17" s="62">
        <f>SUM('表三-4月'!N18,'表三-5月'!N18,'表三-6月'!N18)</f>
        <v>77</v>
      </c>
      <c r="O17" s="62">
        <f>'表三-4月'!O18+'表三-5月'!O18+'表三-6月'!O18</f>
        <v>35387</v>
      </c>
      <c r="P17" s="62">
        <f>'表三-4月'!P18+'表三-5月'!P18+'表三-6月'!P18</f>
        <v>119907</v>
      </c>
      <c r="Q17" s="63">
        <f t="shared" si="4"/>
        <v>3.388447735043943</v>
      </c>
      <c r="R17" s="62">
        <f>SUM('表三-4月'!R18,'表三-5月'!R18,'表三-6月'!R18)</f>
        <v>11</v>
      </c>
      <c r="S17" s="62">
        <f>'表三-4月'!S18+'表三-5月'!S18+'表三-6月'!S18</f>
        <v>4708</v>
      </c>
      <c r="T17" s="62">
        <f>'表三-4月'!T18+'表三-5月'!T18+'表三-6月'!T18</f>
        <v>16451</v>
      </c>
      <c r="U17" s="64">
        <f t="shared" si="5"/>
        <v>3.494265080713679</v>
      </c>
    </row>
    <row r="18" spans="1:21" ht="16.5" customHeight="1">
      <c r="A18" s="65" t="s">
        <v>840</v>
      </c>
      <c r="B18" s="62">
        <f t="shared" si="6"/>
        <v>1085</v>
      </c>
      <c r="C18" s="62">
        <f t="shared" si="6"/>
        <v>444972</v>
      </c>
      <c r="D18" s="62">
        <f t="shared" si="6"/>
        <v>2413804</v>
      </c>
      <c r="E18" s="63">
        <f t="shared" si="1"/>
        <v>5.424619976088383</v>
      </c>
      <c r="F18" s="62">
        <f>SUM('表三-4月'!F19,'表三-5月'!F19,'表三-6月'!F19)</f>
        <v>134</v>
      </c>
      <c r="G18" s="62">
        <f>'表三-4月'!G19+'表三-5月'!G19+'表三-6月'!G19</f>
        <v>67170</v>
      </c>
      <c r="H18" s="62">
        <f>'表三-4月'!H19+'表三-5月'!H19+'表三-6月'!H19</f>
        <v>338402</v>
      </c>
      <c r="I18" s="63">
        <f t="shared" si="2"/>
        <v>5.03799315170463</v>
      </c>
      <c r="J18" s="62">
        <f>SUM('表三-4月'!J19,'表三-5月'!J19,'表三-6月'!J19)</f>
        <v>903</v>
      </c>
      <c r="K18" s="62">
        <f>'表三-4月'!K19+'表三-5月'!K19+'表三-6月'!K19</f>
        <v>365556</v>
      </c>
      <c r="L18" s="62">
        <f>'表三-4月'!L19+'表三-5月'!L19+'表三-6月'!L19</f>
        <v>2029060</v>
      </c>
      <c r="M18" s="63">
        <f t="shared" si="3"/>
        <v>5.5506133123242405</v>
      </c>
      <c r="N18" s="62">
        <f>SUM('表三-4月'!N19,'表三-5月'!N19,'表三-6月'!N19)</f>
        <v>15</v>
      </c>
      <c r="O18" s="62">
        <f>'表三-4月'!O19+'表三-5月'!O19+'表三-6月'!O19</f>
        <v>5770</v>
      </c>
      <c r="P18" s="62">
        <f>'表三-4月'!P19+'表三-5月'!P19+'表三-6月'!P19</f>
        <v>20108</v>
      </c>
      <c r="Q18" s="63">
        <f t="shared" si="4"/>
        <v>3.4849220103986136</v>
      </c>
      <c r="R18" s="62">
        <f>SUM('表三-4月'!R19,'表三-5月'!R19,'表三-6月'!R19)</f>
        <v>33</v>
      </c>
      <c r="S18" s="62">
        <f>'表三-4月'!S19+'表三-5月'!S19+'表三-6月'!S19</f>
        <v>6476</v>
      </c>
      <c r="T18" s="62">
        <f>'表三-4月'!T19+'表三-5月'!T19+'表三-6月'!T19</f>
        <v>26234</v>
      </c>
      <c r="U18" s="64">
        <f t="shared" si="5"/>
        <v>4.050957381099444</v>
      </c>
    </row>
    <row r="19" spans="1:21" ht="16.5" customHeight="1">
      <c r="A19" s="65" t="s">
        <v>841</v>
      </c>
      <c r="B19" s="62">
        <f t="shared" si="6"/>
        <v>710</v>
      </c>
      <c r="C19" s="62">
        <f t="shared" si="6"/>
        <v>187023</v>
      </c>
      <c r="D19" s="62">
        <f t="shared" si="6"/>
        <v>902654</v>
      </c>
      <c r="E19" s="63">
        <f t="shared" si="1"/>
        <v>4.826433112504879</v>
      </c>
      <c r="F19" s="62">
        <f>SUM('表三-4月'!F20,'表三-5月'!F20,'表三-6月'!F20)</f>
        <v>39</v>
      </c>
      <c r="G19" s="62">
        <f>'表三-4月'!G20+'表三-5月'!G20+'表三-6月'!G20</f>
        <v>13280</v>
      </c>
      <c r="H19" s="62">
        <f>'表三-4月'!H20+'表三-5月'!H20+'表三-6月'!H20</f>
        <v>66844</v>
      </c>
      <c r="I19" s="63">
        <f t="shared" si="2"/>
        <v>5.033433734939759</v>
      </c>
      <c r="J19" s="62">
        <f>SUM('表三-4月'!J20,'表三-5月'!J20,'表三-6月'!J20)</f>
        <v>633</v>
      </c>
      <c r="K19" s="62">
        <f>'表三-4月'!K20+'表三-5月'!K20+'表三-6月'!K20</f>
        <v>165454</v>
      </c>
      <c r="L19" s="62">
        <f>'表三-4月'!L20+'表三-5月'!L20+'表三-6月'!L20</f>
        <v>805589</v>
      </c>
      <c r="M19" s="63">
        <f t="shared" si="3"/>
        <v>4.868960557012826</v>
      </c>
      <c r="N19" s="62">
        <f>SUM('表三-4月'!N20,'表三-5月'!N20,'表三-6月'!N20)</f>
        <v>0</v>
      </c>
      <c r="O19" s="62">
        <f>'表三-4月'!O20+'表三-5月'!O20+'表三-6月'!O20</f>
        <v>0</v>
      </c>
      <c r="P19" s="62">
        <f>'表三-4月'!P20+'表三-5月'!P20+'表三-6月'!P20</f>
        <v>0</v>
      </c>
      <c r="Q19" s="63">
        <v>0</v>
      </c>
      <c r="R19" s="62">
        <f>SUM('表三-4月'!R20,'表三-5月'!R20,'表三-6月'!R20)</f>
        <v>38</v>
      </c>
      <c r="S19" s="62">
        <f>'表三-4月'!S20+'表三-5月'!S20+'表三-6月'!S20</f>
        <v>8289</v>
      </c>
      <c r="T19" s="62">
        <f>'表三-4月'!T20+'表三-5月'!T20+'表三-6月'!T20</f>
        <v>30221</v>
      </c>
      <c r="U19" s="64">
        <f t="shared" si="5"/>
        <v>3.64591627458077</v>
      </c>
    </row>
    <row r="20" spans="1:21" ht="16.5" customHeight="1">
      <c r="A20" s="65" t="s">
        <v>842</v>
      </c>
      <c r="B20" s="62">
        <f t="shared" si="6"/>
        <v>130</v>
      </c>
      <c r="C20" s="62">
        <f t="shared" si="6"/>
        <v>26332</v>
      </c>
      <c r="D20" s="62">
        <f t="shared" si="6"/>
        <v>116499</v>
      </c>
      <c r="E20" s="63">
        <f t="shared" si="1"/>
        <v>4.42423667021115</v>
      </c>
      <c r="F20" s="62">
        <f>SUM('表三-4月'!F21,'表三-5月'!F21,'表三-6月'!F21)</f>
        <v>3</v>
      </c>
      <c r="G20" s="62">
        <f>'表三-4月'!G21+'表三-5月'!G21+'表三-6月'!G21</f>
        <v>1413</v>
      </c>
      <c r="H20" s="62">
        <f>'表三-4月'!H21+'表三-5月'!H21+'表三-6月'!H21</f>
        <v>7339</v>
      </c>
      <c r="I20" s="63">
        <f t="shared" si="2"/>
        <v>5.193913658881812</v>
      </c>
      <c r="J20" s="62">
        <f>SUM('表三-4月'!J21,'表三-5月'!J21,'表三-6月'!J21)</f>
        <v>49</v>
      </c>
      <c r="K20" s="62">
        <f>'表三-4月'!K21+'表三-5月'!K21+'表三-6月'!K21</f>
        <v>13733</v>
      </c>
      <c r="L20" s="62">
        <f>'表三-4月'!L21+'表三-5月'!L21+'表三-6月'!L21</f>
        <v>70421</v>
      </c>
      <c r="M20" s="63">
        <f t="shared" si="3"/>
        <v>5.127867181242263</v>
      </c>
      <c r="N20" s="62">
        <f>SUM('表三-4月'!N21,'表三-5月'!N21,'表三-6月'!N21)</f>
        <v>47</v>
      </c>
      <c r="O20" s="62">
        <f>'表三-4月'!O21+'表三-5月'!O21+'表三-6月'!O21</f>
        <v>7377</v>
      </c>
      <c r="P20" s="62">
        <f>'表三-4月'!P21+'表三-5月'!P21+'表三-6月'!P21</f>
        <v>23339</v>
      </c>
      <c r="Q20" s="63">
        <f t="shared" si="4"/>
        <v>3.163752202792463</v>
      </c>
      <c r="R20" s="62">
        <f>SUM('表三-4月'!R21,'表三-5月'!R21,'表三-6月'!R21)</f>
        <v>31</v>
      </c>
      <c r="S20" s="62">
        <f>'表三-4月'!S21+'表三-5月'!S21+'表三-6月'!S21</f>
        <v>3809</v>
      </c>
      <c r="T20" s="62">
        <f>'表三-4月'!T21+'表三-5月'!T21+'表三-6月'!T21</f>
        <v>15400</v>
      </c>
      <c r="U20" s="64">
        <f t="shared" si="5"/>
        <v>4.043055920189026</v>
      </c>
    </row>
    <row r="21" spans="1:21" ht="16.5" customHeight="1">
      <c r="A21" s="65" t="s">
        <v>843</v>
      </c>
      <c r="B21" s="62">
        <f t="shared" si="6"/>
        <v>400</v>
      </c>
      <c r="C21" s="62">
        <f t="shared" si="6"/>
        <v>93097</v>
      </c>
      <c r="D21" s="62">
        <f t="shared" si="6"/>
        <v>446490</v>
      </c>
      <c r="E21" s="63">
        <f t="shared" si="1"/>
        <v>4.795965498351182</v>
      </c>
      <c r="F21" s="62">
        <f>SUM('表三-4月'!F22,'表三-5月'!F22,'表三-6月'!F22)</f>
        <v>33</v>
      </c>
      <c r="G21" s="62">
        <f>'表三-4月'!G22+'表三-5月'!G22+'表三-6月'!G22</f>
        <v>8138</v>
      </c>
      <c r="H21" s="62">
        <f>'表三-4月'!H22+'表三-5月'!H22+'表三-6月'!H22</f>
        <v>38935</v>
      </c>
      <c r="I21" s="63">
        <f t="shared" si="2"/>
        <v>4.784345047923322</v>
      </c>
      <c r="J21" s="62">
        <f>SUM('表三-4月'!J22,'表三-5月'!J22,'表三-6月'!J22)</f>
        <v>364</v>
      </c>
      <c r="K21" s="62">
        <f>'表三-4月'!K22+'表三-5月'!K22+'表三-6月'!K22</f>
        <v>84598</v>
      </c>
      <c r="L21" s="62">
        <f>'表三-4月'!L22+'表三-5月'!L22+'表三-6月'!L22</f>
        <v>406456</v>
      </c>
      <c r="M21" s="63">
        <f t="shared" si="3"/>
        <v>4.804558027376534</v>
      </c>
      <c r="N21" s="62">
        <f>SUM('表三-4月'!N22,'表三-5月'!N22,'表三-6月'!N22)</f>
        <v>3</v>
      </c>
      <c r="O21" s="62">
        <f>'表三-4月'!O22+'表三-5月'!O22+'表三-6月'!O22</f>
        <v>361</v>
      </c>
      <c r="P21" s="62">
        <f>'表三-4月'!P22+'表三-5月'!P22+'表三-6月'!P22</f>
        <v>1099</v>
      </c>
      <c r="Q21" s="63">
        <f t="shared" si="4"/>
        <v>3.044321329639889</v>
      </c>
      <c r="R21" s="62">
        <f>SUM('表三-4月'!R22,'表三-5月'!R22,'表三-6月'!R22)</f>
        <v>0</v>
      </c>
      <c r="S21" s="62">
        <f>'表三-4月'!S22+'表三-5月'!S22+'表三-6月'!S22</f>
        <v>0</v>
      </c>
      <c r="T21" s="62">
        <f>'表三-4月'!T22+'表三-5月'!T22+'表三-6月'!T22</f>
        <v>0</v>
      </c>
      <c r="U21" s="64">
        <v>0</v>
      </c>
    </row>
    <row r="22" spans="1:21" ht="16.5" customHeight="1">
      <c r="A22" s="65" t="s">
        <v>844</v>
      </c>
      <c r="B22" s="62">
        <f t="shared" si="6"/>
        <v>83</v>
      </c>
      <c r="C22" s="62">
        <f t="shared" si="6"/>
        <v>19241</v>
      </c>
      <c r="D22" s="62">
        <f t="shared" si="6"/>
        <v>94494</v>
      </c>
      <c r="E22" s="63">
        <f t="shared" si="1"/>
        <v>4.911075307936178</v>
      </c>
      <c r="F22" s="62">
        <f>SUM('表三-4月'!F23,'表三-5月'!F23,'表三-6月'!F23)</f>
        <v>1</v>
      </c>
      <c r="G22" s="62">
        <f>'表三-4月'!G23+'表三-5月'!G23+'表三-6月'!G23</f>
        <v>117</v>
      </c>
      <c r="H22" s="62">
        <f>'表三-4月'!H23+'表三-5月'!H23+'表三-6月'!H23</f>
        <v>584</v>
      </c>
      <c r="I22" s="63">
        <f t="shared" si="2"/>
        <v>4.9914529914529915</v>
      </c>
      <c r="J22" s="62">
        <f>SUM('表三-4月'!J23,'表三-5月'!J23,'表三-6月'!J23)</f>
        <v>73</v>
      </c>
      <c r="K22" s="62">
        <f>'表三-4月'!K23+'表三-5月'!K23+'表三-6月'!K23</f>
        <v>16795</v>
      </c>
      <c r="L22" s="62">
        <f>'表三-4月'!L23+'表三-5月'!L23+'表三-6月'!L23</f>
        <v>84573</v>
      </c>
      <c r="M22" s="63">
        <f t="shared" si="3"/>
        <v>5.035605835069961</v>
      </c>
      <c r="N22" s="62">
        <f>SUM('表三-4月'!N23,'表三-5月'!N23,'表三-6月'!N23)</f>
        <v>0</v>
      </c>
      <c r="O22" s="62">
        <f>'表三-4月'!O23+'表三-5月'!O23+'表三-6月'!O23</f>
        <v>0</v>
      </c>
      <c r="P22" s="62">
        <f>'表三-4月'!P23+'表三-5月'!P23+'表三-6月'!P23</f>
        <v>0</v>
      </c>
      <c r="Q22" s="63">
        <v>0</v>
      </c>
      <c r="R22" s="62">
        <f>SUM('表三-4月'!R23,'表三-5月'!R23,'表三-6月'!R23)</f>
        <v>9</v>
      </c>
      <c r="S22" s="62">
        <f>'表三-4月'!S23+'表三-5月'!S23+'表三-6月'!S23</f>
        <v>2329</v>
      </c>
      <c r="T22" s="62">
        <f>'表三-4月'!T23+'表三-5月'!T23+'表三-6月'!T23</f>
        <v>9337</v>
      </c>
      <c r="U22" s="64">
        <f t="shared" si="5"/>
        <v>4.009016745384285</v>
      </c>
    </row>
    <row r="23" spans="1:21" ht="16.5" customHeight="1">
      <c r="A23" s="65" t="s">
        <v>845</v>
      </c>
      <c r="B23" s="62">
        <f t="shared" si="6"/>
        <v>29</v>
      </c>
      <c r="C23" s="62">
        <f t="shared" si="6"/>
        <v>19274</v>
      </c>
      <c r="D23" s="62">
        <f t="shared" si="6"/>
        <v>102076</v>
      </c>
      <c r="E23" s="63">
        <f t="shared" si="1"/>
        <v>5.296046487496109</v>
      </c>
      <c r="F23" s="62">
        <f>SUM('表三-4月'!F24,'表三-5月'!F24,'表三-6月'!F24)</f>
        <v>2</v>
      </c>
      <c r="G23" s="62">
        <f>'表三-4月'!G24+'表三-5月'!G24+'表三-6月'!G24</f>
        <v>4159</v>
      </c>
      <c r="H23" s="62">
        <f>'表三-4月'!H24+'表三-5月'!H24+'表三-6月'!H24</f>
        <v>20794</v>
      </c>
      <c r="I23" s="63">
        <v>0</v>
      </c>
      <c r="J23" s="62">
        <f>SUM('表三-4月'!J24,'表三-5月'!J24,'表三-6月'!J24)</f>
        <v>26</v>
      </c>
      <c r="K23" s="62">
        <f>'表三-4月'!K24+'表三-5月'!K24+'表三-6月'!K24</f>
        <v>14953</v>
      </c>
      <c r="L23" s="62">
        <f>'表三-4月'!L24+'表三-5月'!L24+'表三-6月'!L24</f>
        <v>80468</v>
      </c>
      <c r="M23" s="63">
        <f t="shared" si="3"/>
        <v>5.38139503778506</v>
      </c>
      <c r="N23" s="62">
        <f>SUM('表三-4月'!N24,'表三-5月'!N24,'表三-6月'!N24)</f>
        <v>1</v>
      </c>
      <c r="O23" s="62">
        <f>'表三-4月'!O24+'表三-5月'!O24+'表三-6月'!O24</f>
        <v>162</v>
      </c>
      <c r="P23" s="62">
        <f>'表三-4月'!P24+'表三-5月'!P24+'表三-6月'!P24</f>
        <v>814</v>
      </c>
      <c r="Q23" s="63">
        <f t="shared" si="4"/>
        <v>5.0246913580246915</v>
      </c>
      <c r="R23" s="62">
        <f>SUM('表三-4月'!R24,'表三-5月'!R24,'表三-6月'!R24)</f>
        <v>0</v>
      </c>
      <c r="S23" s="62">
        <f>'表三-4月'!S24+'表三-5月'!S24+'表三-6月'!S24</f>
        <v>0</v>
      </c>
      <c r="T23" s="62">
        <f>'表三-4月'!T24+'表三-5月'!T24+'表三-6月'!T24</f>
        <v>0</v>
      </c>
      <c r="U23" s="64">
        <v>0</v>
      </c>
    </row>
    <row r="24" spans="1:21" ht="16.5" customHeight="1">
      <c r="A24" s="65" t="s">
        <v>846</v>
      </c>
      <c r="B24" s="62">
        <f t="shared" si="6"/>
        <v>101</v>
      </c>
      <c r="C24" s="62">
        <f t="shared" si="6"/>
        <v>299329</v>
      </c>
      <c r="D24" s="62">
        <f t="shared" si="6"/>
        <v>2032229</v>
      </c>
      <c r="E24" s="63">
        <f t="shared" si="1"/>
        <v>6.789282027468103</v>
      </c>
      <c r="F24" s="62">
        <f>SUM('表三-4月'!F25,'表三-5月'!F25,'表三-6月'!F25)</f>
        <v>6</v>
      </c>
      <c r="G24" s="62">
        <f>'表三-4月'!G25+'表三-5月'!G25+'表三-6月'!G25</f>
        <v>1705</v>
      </c>
      <c r="H24" s="62">
        <f>'表三-4月'!H25+'表三-5月'!H25+'表三-6月'!H25</f>
        <v>9129</v>
      </c>
      <c r="I24" s="63">
        <f t="shared" si="2"/>
        <v>5.35425219941349</v>
      </c>
      <c r="J24" s="62">
        <f>SUM('表三-4月'!J25,'表三-5月'!J25,'表三-6月'!J25)</f>
        <v>94</v>
      </c>
      <c r="K24" s="62">
        <f>'表三-4月'!K25+'表三-5月'!K25+'表三-6月'!K25</f>
        <v>297418</v>
      </c>
      <c r="L24" s="62">
        <f>'表三-4月'!L25+'表三-5月'!L25+'表三-6月'!L25</f>
        <v>2022069</v>
      </c>
      <c r="M24" s="63">
        <f t="shared" si="3"/>
        <v>6.798744527903489</v>
      </c>
      <c r="N24" s="62">
        <f>SUM('表三-4月'!N25,'表三-5月'!N25,'表三-6月'!N25)</f>
        <v>0</v>
      </c>
      <c r="O24" s="62">
        <f>'表三-4月'!O25+'表三-5月'!O25+'表三-6月'!O25</f>
        <v>0</v>
      </c>
      <c r="P24" s="62">
        <f>'表三-4月'!P25+'表三-5月'!P25+'表三-6月'!P25</f>
        <v>0</v>
      </c>
      <c r="Q24" s="63">
        <v>0</v>
      </c>
      <c r="R24" s="62">
        <f>SUM('表三-4月'!R25,'表三-5月'!R25,'表三-6月'!R25)</f>
        <v>1</v>
      </c>
      <c r="S24" s="62">
        <f>'表三-4月'!S25+'表三-5月'!S25+'表三-6月'!S25</f>
        <v>206</v>
      </c>
      <c r="T24" s="62">
        <f>'表三-4月'!T25+'表三-5月'!T25+'表三-6月'!T25</f>
        <v>1031</v>
      </c>
      <c r="U24" s="64">
        <f t="shared" si="5"/>
        <v>5.004854368932039</v>
      </c>
    </row>
    <row r="25" spans="1:21" ht="16.5" customHeight="1">
      <c r="A25" s="65" t="s">
        <v>847</v>
      </c>
      <c r="B25" s="62">
        <f t="shared" si="6"/>
        <v>246</v>
      </c>
      <c r="C25" s="62">
        <f t="shared" si="6"/>
        <v>323468</v>
      </c>
      <c r="D25" s="62">
        <f t="shared" si="6"/>
        <v>2066048</v>
      </c>
      <c r="E25" s="63">
        <f t="shared" si="1"/>
        <v>6.3871789481494305</v>
      </c>
      <c r="F25" s="62">
        <f>SUM('表三-4月'!F26,'表三-5月'!F26,'表三-6月'!F26)</f>
        <v>6</v>
      </c>
      <c r="G25" s="62">
        <f>'表三-4月'!G26+'表三-5月'!G26+'表三-6月'!G26</f>
        <v>10118</v>
      </c>
      <c r="H25" s="62">
        <f>'表三-4月'!H26+'表三-5月'!H26+'表三-6月'!H26</f>
        <v>55581</v>
      </c>
      <c r="I25" s="63">
        <f t="shared" si="2"/>
        <v>5.4932793042103185</v>
      </c>
      <c r="J25" s="62">
        <f>SUM('表三-4月'!J26,'表三-5月'!J26,'表三-6月'!J26)</f>
        <v>217</v>
      </c>
      <c r="K25" s="62">
        <f>'表三-4月'!K26+'表三-5月'!K26+'表三-6月'!K26</f>
        <v>302803</v>
      </c>
      <c r="L25" s="62">
        <f>'表三-4月'!L26+'表三-5月'!L26+'表三-6月'!L26</f>
        <v>1951802</v>
      </c>
      <c r="M25" s="63">
        <f t="shared" si="3"/>
        <v>6.445781580763731</v>
      </c>
      <c r="N25" s="62">
        <f>SUM('表三-4月'!N26,'表三-5月'!N26,'表三-6月'!N26)</f>
        <v>22</v>
      </c>
      <c r="O25" s="62">
        <f>'表三-4月'!O26+'表三-5月'!O26+'表三-6月'!O26</f>
        <v>10384</v>
      </c>
      <c r="P25" s="62">
        <f>'表三-4月'!P26+'表三-5月'!P26+'表三-6月'!P26</f>
        <v>57771</v>
      </c>
      <c r="Q25" s="63">
        <f t="shared" si="4"/>
        <v>5.563463020030817</v>
      </c>
      <c r="R25" s="62">
        <f>SUM('表三-4月'!R26,'表三-5月'!R26,'表三-6月'!R26)</f>
        <v>1</v>
      </c>
      <c r="S25" s="62">
        <f>'表三-4月'!S26+'表三-5月'!S26+'表三-6月'!S26</f>
        <v>163</v>
      </c>
      <c r="T25" s="62">
        <f>'表三-4月'!T26+'表三-5月'!T26+'表三-6月'!T26</f>
        <v>894</v>
      </c>
      <c r="U25" s="64">
        <f t="shared" si="5"/>
        <v>5.484662576687117</v>
      </c>
    </row>
    <row r="26" spans="1:21" ht="16.5" customHeight="1">
      <c r="A26" s="65" t="s">
        <v>848</v>
      </c>
      <c r="B26" s="62">
        <f t="shared" si="6"/>
        <v>182</v>
      </c>
      <c r="C26" s="62">
        <f t="shared" si="6"/>
        <v>95417</v>
      </c>
      <c r="D26" s="62">
        <f t="shared" si="6"/>
        <v>592385</v>
      </c>
      <c r="E26" s="63">
        <f t="shared" si="1"/>
        <v>6.208380058060933</v>
      </c>
      <c r="F26" s="62">
        <f>SUM('表三-4月'!F27,'表三-5月'!F27,'表三-6月'!F27)</f>
        <v>1</v>
      </c>
      <c r="G26" s="62">
        <f>'表三-4月'!G27+'表三-5月'!G27+'表三-6月'!G27</f>
        <v>491</v>
      </c>
      <c r="H26" s="62">
        <f>'表三-4月'!H27+'表三-5月'!H27+'表三-6月'!H27</f>
        <v>2539</v>
      </c>
      <c r="I26" s="63">
        <f t="shared" si="2"/>
        <v>5.171079429735234</v>
      </c>
      <c r="J26" s="62">
        <f>SUM('表三-4月'!J27,'表三-5月'!J27,'表三-6月'!J27)</f>
        <v>180</v>
      </c>
      <c r="K26" s="62">
        <f>'表三-4月'!K27+'表三-5月'!K27+'表三-6月'!K27</f>
        <v>94815</v>
      </c>
      <c r="L26" s="62">
        <f>'表三-4月'!L27+'表三-5月'!L27+'表三-6月'!L27</f>
        <v>589225</v>
      </c>
      <c r="M26" s="63">
        <f t="shared" si="3"/>
        <v>6.214470284237726</v>
      </c>
      <c r="N26" s="62">
        <f>SUM('表三-4月'!N27,'表三-5月'!N27,'表三-6月'!N27)</f>
        <v>0</v>
      </c>
      <c r="O26" s="62">
        <f>'表三-4月'!O27+'表三-5月'!O27+'表三-6月'!O27</f>
        <v>0</v>
      </c>
      <c r="P26" s="62">
        <f>'表三-4月'!P27+'表三-5月'!P27+'表三-6月'!P27</f>
        <v>0</v>
      </c>
      <c r="Q26" s="63">
        <v>0</v>
      </c>
      <c r="R26" s="62">
        <f>SUM('表三-4月'!R27,'表三-5月'!R27,'表三-6月'!R27)</f>
        <v>1</v>
      </c>
      <c r="S26" s="62">
        <f>'表三-4月'!S27+'表三-5月'!S27+'表三-6月'!S27</f>
        <v>111</v>
      </c>
      <c r="T26" s="62">
        <f>'表三-4月'!T27+'表三-5月'!T27+'表三-6月'!T27</f>
        <v>621</v>
      </c>
      <c r="U26" s="64">
        <f t="shared" si="5"/>
        <v>5.594594594594595</v>
      </c>
    </row>
    <row r="27" spans="1:21" ht="16.5" customHeight="1">
      <c r="A27" s="65" t="s">
        <v>849</v>
      </c>
      <c r="B27" s="62">
        <f t="shared" si="6"/>
        <v>642</v>
      </c>
      <c r="C27" s="62">
        <f t="shared" si="6"/>
        <v>413983</v>
      </c>
      <c r="D27" s="62">
        <f t="shared" si="6"/>
        <v>2273250</v>
      </c>
      <c r="E27" s="63">
        <f t="shared" si="1"/>
        <v>5.491167511709418</v>
      </c>
      <c r="F27" s="62">
        <f>SUM('表三-4月'!F28,'表三-5月'!F28,'表三-6月'!F28)</f>
        <v>36</v>
      </c>
      <c r="G27" s="62">
        <f>'表三-4月'!G28+'表三-5月'!G28+'表三-6月'!G28</f>
        <v>89381</v>
      </c>
      <c r="H27" s="62">
        <f>'表三-4月'!H28+'表三-5月'!H28+'表三-6月'!H28</f>
        <v>444508</v>
      </c>
      <c r="I27" s="63">
        <f t="shared" si="2"/>
        <v>4.973182219934886</v>
      </c>
      <c r="J27" s="62">
        <f>SUM('表三-4月'!J28,'表三-5月'!J28,'表三-6月'!J28)</f>
        <v>595</v>
      </c>
      <c r="K27" s="62">
        <f>'表三-4月'!K28+'表三-5月'!K28+'表三-6月'!K28</f>
        <v>321938</v>
      </c>
      <c r="L27" s="62">
        <f>'表三-4月'!L28+'表三-5月'!L28+'表三-6月'!L28</f>
        <v>1817493</v>
      </c>
      <c r="M27" s="63">
        <f t="shared" si="3"/>
        <v>5.645475215724767</v>
      </c>
      <c r="N27" s="62">
        <f>SUM('表三-4月'!N28,'表三-5月'!N28,'表三-6月'!N28)</f>
        <v>8</v>
      </c>
      <c r="O27" s="62">
        <f>'表三-4月'!O28+'表三-5月'!O28+'表三-6月'!O28</f>
        <v>1865</v>
      </c>
      <c r="P27" s="62">
        <f>'表三-4月'!P28+'表三-5月'!P28+'表三-6月'!P28</f>
        <v>7609</v>
      </c>
      <c r="Q27" s="63">
        <f t="shared" si="4"/>
        <v>4.079892761394102</v>
      </c>
      <c r="R27" s="62">
        <f>SUM('表三-4月'!R28,'表三-5月'!R28,'表三-6月'!R28)</f>
        <v>3</v>
      </c>
      <c r="S27" s="62">
        <f>'表三-4月'!S28+'表三-5月'!S28+'表三-6月'!S28</f>
        <v>799</v>
      </c>
      <c r="T27" s="62">
        <f>'表三-4月'!T28+'表三-5月'!T28+'表三-6月'!T28</f>
        <v>3640</v>
      </c>
      <c r="U27" s="64">
        <f t="shared" si="5"/>
        <v>4.555694618272841</v>
      </c>
    </row>
    <row r="28" spans="1:21" ht="16.5" customHeight="1">
      <c r="A28" s="61" t="s">
        <v>850</v>
      </c>
      <c r="B28" s="62">
        <f t="shared" si="6"/>
        <v>79</v>
      </c>
      <c r="C28" s="62">
        <f t="shared" si="6"/>
        <v>553632</v>
      </c>
      <c r="D28" s="62">
        <f t="shared" si="6"/>
        <v>6088510</v>
      </c>
      <c r="E28" s="63">
        <f t="shared" si="1"/>
        <v>10.99739538176984</v>
      </c>
      <c r="F28" s="62">
        <f>SUM('表三-4月'!F29,'表三-5月'!F29,'表三-6月'!F29)</f>
        <v>13</v>
      </c>
      <c r="G28" s="62">
        <f>'表三-4月'!G29+'表三-5月'!G29+'表三-6月'!G29</f>
        <v>125990</v>
      </c>
      <c r="H28" s="62">
        <f>'表三-4月'!H29+'表三-5月'!H29+'表三-6月'!H29</f>
        <v>1639429</v>
      </c>
      <c r="I28" s="63">
        <f>SUM(H28)/G28</f>
        <v>13.012373997936344</v>
      </c>
      <c r="J28" s="62">
        <f>SUM('表三-4月'!J29,'表三-5月'!J29,'表三-6月'!J29)</f>
        <v>64</v>
      </c>
      <c r="K28" s="62">
        <f>'表三-4月'!K29+'表三-5月'!K29+'表三-6月'!K29</f>
        <v>427226</v>
      </c>
      <c r="L28" s="62">
        <f>'表三-4月'!L29+'表三-5月'!L29+'表三-6月'!L29</f>
        <v>4446669</v>
      </c>
      <c r="M28" s="63">
        <f t="shared" si="3"/>
        <v>10.408235921971041</v>
      </c>
      <c r="N28" s="62">
        <f>SUM('表三-4月'!N29,'表三-5月'!N29,'表三-6月'!N29)</f>
        <v>0</v>
      </c>
      <c r="O28" s="62">
        <f>'表三-4月'!O29+'表三-5月'!O29+'表三-6月'!O29</f>
        <v>0</v>
      </c>
      <c r="P28" s="62">
        <f>'表三-4月'!P29+'表三-5月'!P29+'表三-6月'!P29</f>
        <v>0</v>
      </c>
      <c r="Q28" s="63">
        <v>0</v>
      </c>
      <c r="R28" s="62">
        <f>SUM('表三-4月'!R29,'表三-5月'!R29,'表三-6月'!R29)</f>
        <v>2</v>
      </c>
      <c r="S28" s="62">
        <f>'表三-4月'!S29+'表三-5月'!S29+'表三-6月'!S29</f>
        <v>416</v>
      </c>
      <c r="T28" s="62">
        <f>'表三-4月'!T29+'表三-5月'!T29+'表三-6月'!T29</f>
        <v>2412</v>
      </c>
      <c r="U28" s="64">
        <f t="shared" si="5"/>
        <v>5.798076923076923</v>
      </c>
    </row>
    <row r="29" spans="1:21" ht="16.5" customHeight="1" thickBot="1">
      <c r="A29" s="67" t="s">
        <v>851</v>
      </c>
      <c r="B29" s="68">
        <f t="shared" si="6"/>
        <v>853</v>
      </c>
      <c r="C29" s="68">
        <f t="shared" si="6"/>
        <v>592172</v>
      </c>
      <c r="D29" s="68">
        <f t="shared" si="6"/>
        <v>3546676</v>
      </c>
      <c r="E29" s="69">
        <f t="shared" si="1"/>
        <v>5.989266631992057</v>
      </c>
      <c r="F29" s="68">
        <f>SUM('表三-4月'!F30,'表三-5月'!F30,'表三-6月'!F30)</f>
        <v>39</v>
      </c>
      <c r="G29" s="68">
        <f>'表三-4月'!G30+'表三-5月'!G30+'表三-6月'!G30</f>
        <v>31517</v>
      </c>
      <c r="H29" s="68">
        <f>'表三-4月'!H30+'表三-5月'!H30+'表三-6月'!H30</f>
        <v>160246</v>
      </c>
      <c r="I29" s="69">
        <f>SUM(H29)/G29</f>
        <v>5.084430624742202</v>
      </c>
      <c r="J29" s="68">
        <f>SUM('表三-4月'!J30,'表三-5月'!J30,'表三-6月'!J30)</f>
        <v>809</v>
      </c>
      <c r="K29" s="68">
        <f>'表三-4月'!K30+'表三-5月'!K30+'表三-6月'!K30</f>
        <v>549823</v>
      </c>
      <c r="L29" s="68">
        <f>'表三-4月'!L30+'表三-5月'!L30+'表三-6月'!L30</f>
        <v>3343009</v>
      </c>
      <c r="M29" s="69">
        <f t="shared" si="3"/>
        <v>6.080154886208835</v>
      </c>
      <c r="N29" s="68">
        <f>SUM('表三-4月'!N30,'表三-5月'!N30,'表三-6月'!N30)</f>
        <v>5</v>
      </c>
      <c r="O29" s="68">
        <f>'表三-4月'!O30+'表三-5月'!O30+'表三-6月'!O30</f>
        <v>10832</v>
      </c>
      <c r="P29" s="68">
        <f>'表三-4月'!P30+'表三-5月'!P30+'表三-6月'!P30</f>
        <v>43421</v>
      </c>
      <c r="Q29" s="69">
        <f>SUM(P29)/O29</f>
        <v>4.0085856720827175</v>
      </c>
      <c r="R29" s="68">
        <f>SUM('表三-4月'!R30,'表三-5月'!R30,'表三-6月'!R30)</f>
        <v>0</v>
      </c>
      <c r="S29" s="68">
        <f>'表三-4月'!S30+'表三-5月'!S30+'表三-6月'!S30</f>
        <v>0</v>
      </c>
      <c r="T29" s="68">
        <f>'表三-4月'!T30+'表三-5月'!T30+'表三-6月'!T30</f>
        <v>0</v>
      </c>
      <c r="U29" s="70">
        <v>0</v>
      </c>
    </row>
    <row r="30" spans="1:12" ht="12.75">
      <c r="A30" s="120" t="s">
        <v>852</v>
      </c>
      <c r="B30" s="121"/>
      <c r="C30" s="121"/>
      <c r="D30" s="121"/>
      <c r="K30" s="14"/>
      <c r="L30" s="14"/>
    </row>
    <row r="31" spans="1:4" ht="12.75">
      <c r="A31" s="122" t="s">
        <v>853</v>
      </c>
      <c r="B31" s="123"/>
      <c r="C31" s="123"/>
      <c r="D31" s="123"/>
    </row>
    <row r="32" spans="1:21" ht="12.75">
      <c r="A32" s="122" t="s">
        <v>854</v>
      </c>
      <c r="B32" s="123"/>
      <c r="C32" s="123"/>
      <c r="D32" s="12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2.75">
      <c r="A33" s="122" t="s">
        <v>855</v>
      </c>
      <c r="B33" s="123"/>
      <c r="C33" s="123"/>
      <c r="D33" s="12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2:21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19" ht="12.75">
      <c r="A57" s="14"/>
      <c r="C57" s="15"/>
      <c r="I57" s="14"/>
      <c r="K57" s="14"/>
      <c r="M57" s="14"/>
      <c r="O57" s="14"/>
      <c r="Q57" s="14"/>
      <c r="S57" s="14"/>
    </row>
    <row r="58" spans="1:19" ht="12.75">
      <c r="A58" s="14"/>
      <c r="C58" s="15"/>
      <c r="E58" s="14"/>
      <c r="G58" s="14"/>
      <c r="I58" s="14"/>
      <c r="K58" s="14"/>
      <c r="M58" s="14"/>
      <c r="O58" s="14"/>
      <c r="Q58" s="14"/>
      <c r="S58" s="14"/>
    </row>
    <row r="59" spans="5:19" ht="12.75">
      <c r="E59" s="14"/>
      <c r="G59" s="14"/>
      <c r="I59" s="14"/>
      <c r="K59" s="14"/>
      <c r="M59" s="14"/>
      <c r="O59" s="14"/>
      <c r="Q59" s="14"/>
      <c r="S59" s="14"/>
    </row>
    <row r="60" spans="5:19" ht="12.75">
      <c r="E60" s="14"/>
      <c r="G60" s="14"/>
      <c r="I60" s="14"/>
      <c r="K60" s="14"/>
      <c r="M60" s="14"/>
      <c r="O60" s="14"/>
      <c r="Q60" s="14"/>
      <c r="S60" s="14"/>
    </row>
    <row r="61" spans="5:19" ht="12.75">
      <c r="E61" s="14"/>
      <c r="G61" s="14"/>
      <c r="I61" s="14"/>
      <c r="K61" s="14"/>
      <c r="M61" s="14"/>
      <c r="O61" s="14"/>
      <c r="Q61" s="14"/>
      <c r="S61" s="14"/>
    </row>
    <row r="62" spans="5:19" ht="12.75">
      <c r="E62" s="14"/>
      <c r="G62" s="14"/>
      <c r="I62" s="14"/>
      <c r="K62" s="14"/>
      <c r="M62" s="14"/>
      <c r="O62" s="14"/>
      <c r="Q62" s="14"/>
      <c r="S62" s="14"/>
    </row>
    <row r="63" spans="5:19" ht="12.75">
      <c r="E63" s="14"/>
      <c r="G63" s="14"/>
      <c r="I63" s="14"/>
      <c r="K63" s="14"/>
      <c r="M63" s="14"/>
      <c r="O63" s="14"/>
      <c r="Q63" s="14"/>
      <c r="S63" s="14"/>
    </row>
    <row r="64" spans="5:19" ht="12.75">
      <c r="E64" s="14"/>
      <c r="G64" s="14"/>
      <c r="I64" s="14"/>
      <c r="K64" s="14"/>
      <c r="M64" s="14"/>
      <c r="O64" s="14"/>
      <c r="Q64" s="14"/>
      <c r="S64" s="14"/>
    </row>
    <row r="65" spans="5:19" ht="12.75">
      <c r="E65" s="14"/>
      <c r="G65" s="14"/>
      <c r="I65" s="14"/>
      <c r="K65" s="14"/>
      <c r="M65" s="14"/>
      <c r="O65" s="14"/>
      <c r="Q65" s="14"/>
      <c r="S65" s="14"/>
    </row>
    <row r="66" spans="5:19" ht="12.75">
      <c r="E66" s="14"/>
      <c r="G66" s="14"/>
      <c r="I66" s="14"/>
      <c r="K66" s="14"/>
      <c r="M66" s="14"/>
      <c r="O66" s="14"/>
      <c r="Q66" s="14"/>
      <c r="S66" s="14"/>
    </row>
    <row r="67" spans="5:19" ht="12.75">
      <c r="E67" s="14"/>
      <c r="G67" s="14"/>
      <c r="I67" s="14"/>
      <c r="K67" s="14"/>
      <c r="M67" s="14"/>
      <c r="O67" s="14"/>
      <c r="Q67" s="14"/>
      <c r="S67" s="14"/>
    </row>
    <row r="68" spans="5:19" ht="12.75">
      <c r="E68" s="14"/>
      <c r="G68" s="14"/>
      <c r="I68" s="14"/>
      <c r="K68" s="14"/>
      <c r="M68" s="14"/>
      <c r="O68" s="14"/>
      <c r="Q68" s="14"/>
      <c r="S68" s="14"/>
    </row>
    <row r="69" spans="5:19" ht="12.75">
      <c r="E69" s="14"/>
      <c r="G69" s="14"/>
      <c r="I69" s="14"/>
      <c r="K69" s="14"/>
      <c r="M69" s="14"/>
      <c r="O69" s="14"/>
      <c r="Q69" s="14"/>
      <c r="S69" s="14"/>
    </row>
    <row r="70" spans="5:19" ht="12.75">
      <c r="E70" s="14"/>
      <c r="G70" s="14"/>
      <c r="I70" s="14"/>
      <c r="K70" s="14"/>
      <c r="M70" s="14"/>
      <c r="O70" s="14"/>
      <c r="Q70" s="14"/>
      <c r="S70" s="14"/>
    </row>
    <row r="71" spans="5:19" ht="12.75">
      <c r="E71" s="14"/>
      <c r="G71" s="14"/>
      <c r="I71" s="14"/>
      <c r="K71" s="14"/>
      <c r="M71" s="14"/>
      <c r="O71" s="14"/>
      <c r="Q71" s="14"/>
      <c r="S71" s="14"/>
    </row>
    <row r="72" spans="5:19" ht="12.75">
      <c r="E72" s="14"/>
      <c r="G72" s="14"/>
      <c r="I72" s="14"/>
      <c r="K72" s="14"/>
      <c r="M72" s="14"/>
      <c r="O72" s="14"/>
      <c r="Q72" s="14"/>
      <c r="S72" s="14"/>
    </row>
    <row r="73" spans="5:19" ht="12.75">
      <c r="E73" s="14"/>
      <c r="G73" s="14"/>
      <c r="I73" s="14"/>
      <c r="K73" s="14"/>
      <c r="M73" s="14"/>
      <c r="O73" s="14"/>
      <c r="Q73" s="14"/>
      <c r="S73" s="14"/>
    </row>
    <row r="74" spans="5:19" ht="12.75">
      <c r="E74" s="14"/>
      <c r="G74" s="14"/>
      <c r="I74" s="14"/>
      <c r="K74" s="14"/>
      <c r="M74" s="14"/>
      <c r="O74" s="14"/>
      <c r="Q74" s="14"/>
      <c r="S74" s="14"/>
    </row>
    <row r="75" spans="5:19" ht="12.75">
      <c r="E75" s="14"/>
      <c r="G75" s="14"/>
      <c r="I75" s="14"/>
      <c r="K75" s="14"/>
      <c r="M75" s="14"/>
      <c r="O75" s="14"/>
      <c r="Q75" s="14"/>
      <c r="S75" s="14"/>
    </row>
    <row r="76" spans="5:19" ht="12.75">
      <c r="E76" s="14"/>
      <c r="G76" s="14"/>
      <c r="I76" s="14"/>
      <c r="K76" s="14"/>
      <c r="M76" s="14"/>
      <c r="O76" s="14"/>
      <c r="Q76" s="14"/>
      <c r="S76" s="14"/>
    </row>
    <row r="77" spans="5:19" ht="12.75">
      <c r="E77" s="14"/>
      <c r="G77" s="14"/>
      <c r="I77" s="14"/>
      <c r="K77" s="14"/>
      <c r="M77" s="14"/>
      <c r="O77" s="14"/>
      <c r="Q77" s="14"/>
      <c r="S77" s="14"/>
    </row>
    <row r="78" spans="5:19" ht="12.75">
      <c r="E78" s="14"/>
      <c r="G78" s="14"/>
      <c r="I78" s="14"/>
      <c r="K78" s="14"/>
      <c r="M78" s="14"/>
      <c r="O78" s="14"/>
      <c r="Q78" s="14"/>
      <c r="S78" s="14"/>
    </row>
    <row r="79" spans="5:19" ht="12.75">
      <c r="E79" s="14"/>
      <c r="G79" s="14"/>
      <c r="I79" s="14"/>
      <c r="K79" s="14"/>
      <c r="M79" s="14"/>
      <c r="O79" s="14"/>
      <c r="Q79" s="14"/>
      <c r="S79" s="14"/>
    </row>
    <row r="80" spans="5:19" ht="12.75">
      <c r="E80" s="14"/>
      <c r="G80" s="14"/>
      <c r="I80" s="14"/>
      <c r="K80" s="14"/>
      <c r="M80" s="14"/>
      <c r="O80" s="14"/>
      <c r="Q80" s="14"/>
      <c r="S80" s="14"/>
    </row>
  </sheetData>
  <mergeCells count="13">
    <mergeCell ref="A30:D30"/>
    <mergeCell ref="A31:D31"/>
    <mergeCell ref="A32:D32"/>
    <mergeCell ref="A33:D33"/>
    <mergeCell ref="R3:U3"/>
    <mergeCell ref="R2:U2"/>
    <mergeCell ref="A1:N1"/>
    <mergeCell ref="A2:O2"/>
    <mergeCell ref="A3:A4"/>
    <mergeCell ref="B3:E3"/>
    <mergeCell ref="F3:I3"/>
    <mergeCell ref="J3:M3"/>
    <mergeCell ref="N3:Q3"/>
  </mergeCells>
  <printOptions/>
  <pageMargins left="0.56" right="0.24" top="0.79" bottom="0.22" header="0.37" footer="0.5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zoomScale="80" zoomScaleNormal="80" workbookViewId="0" topLeftCell="A4">
      <pane xSplit="1" ySplit="2" topLeftCell="I6" activePane="bottomRight" state="frozen"/>
      <selection pane="topLeft" activeCell="J30" sqref="J30"/>
      <selection pane="topRight" activeCell="J30" sqref="J30"/>
      <selection pane="bottomLeft" activeCell="J30" sqref="J30"/>
      <selection pane="bottomRight" activeCell="J30" sqref="J30"/>
    </sheetView>
  </sheetViews>
  <sheetFormatPr defaultColWidth="9.00390625" defaultRowHeight="16.5"/>
  <cols>
    <col min="1" max="1" width="16.25390625" style="1" customWidth="1"/>
    <col min="2" max="2" width="5.625" style="1" customWidth="1"/>
    <col min="3" max="3" width="9.125" style="1" customWidth="1"/>
    <col min="4" max="4" width="8.625" style="1" customWidth="1"/>
    <col min="5" max="5" width="5.50390625" style="1" customWidth="1"/>
    <col min="6" max="6" width="4.875" style="1" customWidth="1"/>
    <col min="7" max="7" width="8.00390625" style="1" customWidth="1"/>
    <col min="8" max="8" width="10.00390625" style="1" customWidth="1"/>
    <col min="9" max="9" width="8.25390625" style="1" customWidth="1"/>
    <col min="10" max="10" width="6.875" style="1" customWidth="1"/>
    <col min="11" max="11" width="9.25390625" style="1" customWidth="1"/>
    <col min="12" max="12" width="10.25390625" style="1" customWidth="1"/>
    <col min="13" max="13" width="6.25390625" style="1" customWidth="1"/>
    <col min="14" max="14" width="5.625" style="1" customWidth="1"/>
    <col min="15" max="15" width="8.625" style="1" customWidth="1"/>
    <col min="16" max="16" width="7.875" style="1" customWidth="1"/>
    <col min="17" max="17" width="7.75390625" style="1" customWidth="1"/>
    <col min="18" max="18" width="5.00390625" style="1" customWidth="1"/>
    <col min="19" max="20" width="8.00390625" style="1" customWidth="1"/>
    <col min="21" max="21" width="7.875" style="1" customWidth="1"/>
    <col min="22" max="16384" width="9.00390625" style="1" customWidth="1"/>
  </cols>
  <sheetData>
    <row r="1" ht="14.25">
      <c r="A1" s="1" t="s">
        <v>913</v>
      </c>
    </row>
    <row r="3" spans="1:20" ht="15" thickBot="1">
      <c r="A3" s="106" t="s">
        <v>899</v>
      </c>
      <c r="B3" s="106"/>
      <c r="C3" s="106"/>
      <c r="S3" s="107" t="s">
        <v>461</v>
      </c>
      <c r="T3" s="107"/>
    </row>
    <row r="4" spans="1:21" s="4" customFormat="1" ht="16.5" customHeight="1" thickBot="1">
      <c r="A4" s="132" t="s">
        <v>458</v>
      </c>
      <c r="B4" s="134" t="s">
        <v>55</v>
      </c>
      <c r="C4" s="134"/>
      <c r="D4" s="134"/>
      <c r="E4" s="134"/>
      <c r="F4" s="134" t="s">
        <v>56</v>
      </c>
      <c r="G4" s="134"/>
      <c r="H4" s="134"/>
      <c r="I4" s="134"/>
      <c r="J4" s="134" t="s">
        <v>57</v>
      </c>
      <c r="K4" s="134"/>
      <c r="L4" s="134"/>
      <c r="M4" s="134"/>
      <c r="N4" s="134" t="s">
        <v>58</v>
      </c>
      <c r="O4" s="134"/>
      <c r="P4" s="134"/>
      <c r="Q4" s="134"/>
      <c r="R4" s="134" t="s">
        <v>59</v>
      </c>
      <c r="S4" s="134"/>
      <c r="T4" s="134"/>
      <c r="U4" s="134"/>
    </row>
    <row r="5" spans="1:21" s="7" customFormat="1" ht="29.25" thickBot="1">
      <c r="A5" s="133"/>
      <c r="B5" s="71" t="s">
        <v>30</v>
      </c>
      <c r="C5" s="71" t="s">
        <v>73</v>
      </c>
      <c r="D5" s="71" t="s">
        <v>31</v>
      </c>
      <c r="E5" s="71" t="s">
        <v>74</v>
      </c>
      <c r="F5" s="71" t="s">
        <v>30</v>
      </c>
      <c r="G5" s="71" t="s">
        <v>73</v>
      </c>
      <c r="H5" s="71" t="s">
        <v>31</v>
      </c>
      <c r="I5" s="71" t="s">
        <v>74</v>
      </c>
      <c r="J5" s="71" t="s">
        <v>30</v>
      </c>
      <c r="K5" s="71" t="s">
        <v>73</v>
      </c>
      <c r="L5" s="71" t="s">
        <v>31</v>
      </c>
      <c r="M5" s="71" t="s">
        <v>74</v>
      </c>
      <c r="N5" s="71" t="s">
        <v>30</v>
      </c>
      <c r="O5" s="71" t="s">
        <v>73</v>
      </c>
      <c r="P5" s="71" t="s">
        <v>31</v>
      </c>
      <c r="Q5" s="71" t="s">
        <v>74</v>
      </c>
      <c r="R5" s="71" t="s">
        <v>30</v>
      </c>
      <c r="S5" s="71" t="s">
        <v>73</v>
      </c>
      <c r="T5" s="71" t="s">
        <v>31</v>
      </c>
      <c r="U5" s="71" t="s">
        <v>74</v>
      </c>
    </row>
    <row r="6" spans="1:21" ht="15" thickBot="1">
      <c r="A6" s="72" t="s">
        <v>459</v>
      </c>
      <c r="B6" s="73">
        <f>SUM(F6,J6,N6,R6)</f>
        <v>368</v>
      </c>
      <c r="C6" s="73">
        <f>SUM(G6,K6,O6,S6)</f>
        <v>1891623</v>
      </c>
      <c r="D6" s="73">
        <f>SUM(H6,L6,P6,T6)</f>
        <v>12357212</v>
      </c>
      <c r="E6" s="74">
        <f aca="true" t="shared" si="0" ref="E6:E30">SUM(D6)/C6</f>
        <v>6.532597668774381</v>
      </c>
      <c r="F6" s="75">
        <v>219</v>
      </c>
      <c r="G6" s="76" t="s">
        <v>900</v>
      </c>
      <c r="H6" s="76" t="s">
        <v>901</v>
      </c>
      <c r="I6" s="74">
        <f>SUM(H6)/G6</f>
        <v>0</v>
      </c>
      <c r="J6" s="77" t="s">
        <v>902</v>
      </c>
      <c r="K6" s="78">
        <v>1827843</v>
      </c>
      <c r="L6" s="78">
        <v>12098879</v>
      </c>
      <c r="M6" s="74">
        <f>SUM(L6)/K6</f>
        <v>6.619211277992694</v>
      </c>
      <c r="N6" s="78">
        <v>103</v>
      </c>
      <c r="O6" s="78">
        <v>51029</v>
      </c>
      <c r="P6" s="78">
        <v>200756</v>
      </c>
      <c r="Q6" s="74">
        <f>SUM(P6)/O6</f>
        <v>3.9341550882831333</v>
      </c>
      <c r="R6" s="78">
        <v>46</v>
      </c>
      <c r="S6" s="78">
        <v>12751</v>
      </c>
      <c r="T6" s="78">
        <v>57577</v>
      </c>
      <c r="U6" s="74">
        <f>SUM(T6)/S6</f>
        <v>4.515488981256372</v>
      </c>
    </row>
    <row r="7" spans="1:21" ht="15" thickBot="1">
      <c r="A7" s="72" t="s">
        <v>32</v>
      </c>
      <c r="B7" s="73">
        <f aca="true" t="shared" si="1" ref="B7:D30">SUM(F7,J7,N7,R7)</f>
        <v>354</v>
      </c>
      <c r="C7" s="73">
        <f t="shared" si="1"/>
        <v>1669641</v>
      </c>
      <c r="D7" s="73">
        <f t="shared" si="1"/>
        <v>10695457</v>
      </c>
      <c r="E7" s="74">
        <f t="shared" si="0"/>
        <v>6.405842333771152</v>
      </c>
      <c r="F7" s="75">
        <v>205</v>
      </c>
      <c r="G7" s="76" t="s">
        <v>903</v>
      </c>
      <c r="H7" s="76" t="s">
        <v>904</v>
      </c>
      <c r="I7" s="74">
        <f aca="true" t="shared" si="2" ref="I7:I30">SUM(H7)/G7</f>
        <v>0</v>
      </c>
      <c r="J7" s="77" t="s">
        <v>905</v>
      </c>
      <c r="K7" s="80">
        <v>1605861</v>
      </c>
      <c r="L7" s="53">
        <v>10437124</v>
      </c>
      <c r="M7" s="74">
        <f aca="true" t="shared" si="3" ref="M7:M30">SUM(L7)/K7</f>
        <v>6.499394405867008</v>
      </c>
      <c r="N7" s="75">
        <v>103</v>
      </c>
      <c r="O7" s="81">
        <v>51029</v>
      </c>
      <c r="P7" s="81">
        <v>200756</v>
      </c>
      <c r="Q7" s="74">
        <f aca="true" t="shared" si="4" ref="Q7:Q30">SUM(P7)/O7</f>
        <v>3.9341550882831333</v>
      </c>
      <c r="R7" s="37">
        <v>46</v>
      </c>
      <c r="S7" s="82">
        <v>12751</v>
      </c>
      <c r="T7" s="78">
        <v>57577</v>
      </c>
      <c r="U7" s="74">
        <f aca="true" t="shared" si="5" ref="U7:U30">SUM(T7)/S7</f>
        <v>4.515488981256372</v>
      </c>
    </row>
    <row r="8" spans="1:21" ht="15" thickBot="1">
      <c r="A8" s="72" t="s">
        <v>33</v>
      </c>
      <c r="B8" s="73">
        <f t="shared" si="1"/>
        <v>39</v>
      </c>
      <c r="C8" s="73">
        <f>SUM(G8,K8,O8,S8)</f>
        <v>174691</v>
      </c>
      <c r="D8" s="73">
        <f t="shared" si="1"/>
        <v>1663894</v>
      </c>
      <c r="E8" s="74">
        <f t="shared" si="0"/>
        <v>9.524783761040924</v>
      </c>
      <c r="F8" s="75">
        <v>5</v>
      </c>
      <c r="G8" s="83">
        <v>17791</v>
      </c>
      <c r="H8" s="83">
        <v>178767</v>
      </c>
      <c r="I8" s="74">
        <f t="shared" si="2"/>
        <v>10.04817042324771</v>
      </c>
      <c r="J8" s="75">
        <v>30</v>
      </c>
      <c r="K8" s="83">
        <v>153112</v>
      </c>
      <c r="L8" s="84">
        <v>1464601</v>
      </c>
      <c r="M8" s="74">
        <f t="shared" si="3"/>
        <v>9.565553320445165</v>
      </c>
      <c r="N8" s="75">
        <v>3</v>
      </c>
      <c r="O8" s="81">
        <v>3231</v>
      </c>
      <c r="P8" s="81">
        <v>17518</v>
      </c>
      <c r="Q8" s="74">
        <f t="shared" si="4"/>
        <v>5.421850820179511</v>
      </c>
      <c r="R8" s="75">
        <v>1</v>
      </c>
      <c r="S8" s="85">
        <v>557</v>
      </c>
      <c r="T8" s="78">
        <v>3008</v>
      </c>
      <c r="U8" s="74">
        <f t="shared" si="5"/>
        <v>5.400359066427289</v>
      </c>
    </row>
    <row r="9" spans="1:21" ht="15" thickBot="1">
      <c r="A9" s="72" t="s">
        <v>34</v>
      </c>
      <c r="B9" s="73">
        <f t="shared" si="1"/>
        <v>57</v>
      </c>
      <c r="C9" s="73">
        <f t="shared" si="1"/>
        <v>31562</v>
      </c>
      <c r="D9" s="73">
        <f t="shared" si="1"/>
        <v>164532</v>
      </c>
      <c r="E9" s="74">
        <f t="shared" si="0"/>
        <v>5.212977631328813</v>
      </c>
      <c r="F9" s="77" t="s">
        <v>906</v>
      </c>
      <c r="G9" s="83" t="s">
        <v>907</v>
      </c>
      <c r="H9" s="83" t="s">
        <v>907</v>
      </c>
      <c r="I9" s="74" t="e">
        <f t="shared" si="2"/>
        <v>#VALUE!</v>
      </c>
      <c r="J9" s="75">
        <v>52</v>
      </c>
      <c r="K9" s="83">
        <v>30196</v>
      </c>
      <c r="L9" s="84">
        <v>157764</v>
      </c>
      <c r="M9" s="74">
        <f t="shared" si="3"/>
        <v>5.224665518611737</v>
      </c>
      <c r="N9" s="75">
        <v>4</v>
      </c>
      <c r="O9" s="81">
        <v>1314</v>
      </c>
      <c r="P9" s="81">
        <v>6567</v>
      </c>
      <c r="Q9" s="74">
        <f t="shared" si="4"/>
        <v>4.997716894977169</v>
      </c>
      <c r="R9" s="75">
        <v>1</v>
      </c>
      <c r="S9" s="85">
        <v>52</v>
      </c>
      <c r="T9" s="78">
        <v>201</v>
      </c>
      <c r="U9" s="74">
        <f t="shared" si="5"/>
        <v>3.8653846153846154</v>
      </c>
    </row>
    <row r="10" spans="1:21" ht="15" thickBot="1">
      <c r="A10" s="72" t="s">
        <v>35</v>
      </c>
      <c r="B10" s="73">
        <f t="shared" si="1"/>
        <v>172</v>
      </c>
      <c r="C10" s="73">
        <f t="shared" si="1"/>
        <v>280305</v>
      </c>
      <c r="D10" s="73">
        <f t="shared" si="1"/>
        <v>1612951</v>
      </c>
      <c r="E10" s="74">
        <f t="shared" si="0"/>
        <v>5.754271240256149</v>
      </c>
      <c r="F10" s="75">
        <v>28</v>
      </c>
      <c r="G10" s="83">
        <v>45560</v>
      </c>
      <c r="H10" s="83">
        <v>228658</v>
      </c>
      <c r="I10" s="74">
        <f t="shared" si="2"/>
        <v>5.01883230904302</v>
      </c>
      <c r="J10" s="75">
        <v>143</v>
      </c>
      <c r="K10" s="83">
        <v>234657</v>
      </c>
      <c r="L10" s="84">
        <v>1383935</v>
      </c>
      <c r="M10" s="74">
        <f t="shared" si="3"/>
        <v>5.897693228840392</v>
      </c>
      <c r="N10" s="77" t="s">
        <v>906</v>
      </c>
      <c r="O10" s="81" t="s">
        <v>908</v>
      </c>
      <c r="P10" s="81" t="s">
        <v>908</v>
      </c>
      <c r="Q10" s="74" t="e">
        <f t="shared" si="4"/>
        <v>#VALUE!</v>
      </c>
      <c r="R10" s="75">
        <v>1</v>
      </c>
      <c r="S10" s="85">
        <v>88</v>
      </c>
      <c r="T10" s="78">
        <v>358</v>
      </c>
      <c r="U10" s="74">
        <f t="shared" si="5"/>
        <v>4.068181818181818</v>
      </c>
    </row>
    <row r="11" spans="1:21" ht="15" thickBot="1">
      <c r="A11" s="72" t="s">
        <v>36</v>
      </c>
      <c r="B11" s="73">
        <f t="shared" si="1"/>
        <v>125</v>
      </c>
      <c r="C11" s="73">
        <f t="shared" si="1"/>
        <v>142764</v>
      </c>
      <c r="D11" s="73">
        <f t="shared" si="1"/>
        <v>839246</v>
      </c>
      <c r="E11" s="74">
        <f t="shared" si="0"/>
        <v>5.8785548177411675</v>
      </c>
      <c r="F11" s="75">
        <v>12</v>
      </c>
      <c r="G11" s="83">
        <v>14390</v>
      </c>
      <c r="H11" s="83">
        <v>70420</v>
      </c>
      <c r="I11" s="74">
        <f t="shared" si="2"/>
        <v>4.8936761640027795</v>
      </c>
      <c r="J11" s="75">
        <v>108</v>
      </c>
      <c r="K11" s="83">
        <v>127341</v>
      </c>
      <c r="L11" s="84">
        <v>764356</v>
      </c>
      <c r="M11" s="74">
        <f t="shared" si="3"/>
        <v>6.002434408399495</v>
      </c>
      <c r="N11" s="75">
        <v>4</v>
      </c>
      <c r="O11" s="81">
        <v>868</v>
      </c>
      <c r="P11" s="81">
        <v>3778</v>
      </c>
      <c r="Q11" s="74">
        <f t="shared" si="4"/>
        <v>4.352534562211981</v>
      </c>
      <c r="R11" s="75">
        <v>1</v>
      </c>
      <c r="S11" s="85">
        <v>165</v>
      </c>
      <c r="T11" s="78">
        <v>692</v>
      </c>
      <c r="U11" s="74">
        <f t="shared" si="5"/>
        <v>4.193939393939394</v>
      </c>
    </row>
    <row r="12" spans="1:21" ht="15" thickBot="1">
      <c r="A12" s="72" t="s">
        <v>37</v>
      </c>
      <c r="B12" s="73">
        <f t="shared" si="1"/>
        <v>131</v>
      </c>
      <c r="C12" s="73">
        <f t="shared" si="1"/>
        <v>51060</v>
      </c>
      <c r="D12" s="73">
        <f t="shared" si="1"/>
        <v>249094</v>
      </c>
      <c r="E12" s="74">
        <f t="shared" si="0"/>
        <v>4.878456717587152</v>
      </c>
      <c r="F12" s="75">
        <v>1</v>
      </c>
      <c r="G12" s="83">
        <v>719</v>
      </c>
      <c r="H12" s="83">
        <v>3593</v>
      </c>
      <c r="I12" s="74">
        <f t="shared" si="2"/>
        <v>4.99721835883171</v>
      </c>
      <c r="J12" s="75">
        <v>108</v>
      </c>
      <c r="K12" s="83">
        <v>37983</v>
      </c>
      <c r="L12" s="84">
        <v>190280</v>
      </c>
      <c r="M12" s="74">
        <f t="shared" si="3"/>
        <v>5.0096095621725505</v>
      </c>
      <c r="N12" s="75">
        <v>15</v>
      </c>
      <c r="O12" s="81">
        <v>11216</v>
      </c>
      <c r="P12" s="81">
        <v>50764</v>
      </c>
      <c r="Q12" s="74">
        <f t="shared" si="4"/>
        <v>4.5260342368045645</v>
      </c>
      <c r="R12" s="75">
        <v>7</v>
      </c>
      <c r="S12" s="85">
        <v>1142</v>
      </c>
      <c r="T12" s="78">
        <v>4457</v>
      </c>
      <c r="U12" s="74">
        <f t="shared" si="5"/>
        <v>3.902802101576182</v>
      </c>
    </row>
    <row r="13" spans="1:21" ht="15" thickBot="1">
      <c r="A13" s="72" t="s">
        <v>38</v>
      </c>
      <c r="B13" s="73">
        <f t="shared" si="1"/>
        <v>182</v>
      </c>
      <c r="C13" s="73">
        <f t="shared" si="1"/>
        <v>127484</v>
      </c>
      <c r="D13" s="73">
        <f t="shared" si="1"/>
        <v>646881</v>
      </c>
      <c r="E13" s="74">
        <f t="shared" si="0"/>
        <v>5.07421323460199</v>
      </c>
      <c r="F13" s="75">
        <v>41</v>
      </c>
      <c r="G13" s="83">
        <v>40529</v>
      </c>
      <c r="H13" s="83">
        <v>202658</v>
      </c>
      <c r="I13" s="74">
        <f t="shared" si="2"/>
        <v>5.0003207579757705</v>
      </c>
      <c r="J13" s="75">
        <v>141</v>
      </c>
      <c r="K13" s="83">
        <v>86955</v>
      </c>
      <c r="L13" s="84">
        <v>444223</v>
      </c>
      <c r="M13" s="74">
        <f t="shared" si="3"/>
        <v>5.108653901443275</v>
      </c>
      <c r="N13" s="77" t="s">
        <v>906</v>
      </c>
      <c r="O13" s="81" t="s">
        <v>908</v>
      </c>
      <c r="P13" s="81" t="s">
        <v>908</v>
      </c>
      <c r="Q13" s="74" t="e">
        <f t="shared" si="4"/>
        <v>#VALUE!</v>
      </c>
      <c r="R13" s="77" t="s">
        <v>906</v>
      </c>
      <c r="S13" s="85" t="s">
        <v>906</v>
      </c>
      <c r="T13" s="78" t="s">
        <v>906</v>
      </c>
      <c r="U13" s="74" t="e">
        <f t="shared" si="5"/>
        <v>#VALUE!</v>
      </c>
    </row>
    <row r="14" spans="1:21" ht="15" thickBot="1">
      <c r="A14" s="72" t="s">
        <v>39</v>
      </c>
      <c r="B14" s="73">
        <f t="shared" si="1"/>
        <v>145</v>
      </c>
      <c r="C14" s="86">
        <f t="shared" si="1"/>
        <v>97366</v>
      </c>
      <c r="D14" s="86">
        <f t="shared" si="1"/>
        <v>500204</v>
      </c>
      <c r="E14" s="74">
        <f t="shared" si="0"/>
        <v>5.137358009982951</v>
      </c>
      <c r="F14" s="75">
        <v>14</v>
      </c>
      <c r="G14" s="83">
        <v>32748</v>
      </c>
      <c r="H14" s="83">
        <v>167343</v>
      </c>
      <c r="I14" s="74">
        <f t="shared" si="2"/>
        <v>5.110021986075486</v>
      </c>
      <c r="J14" s="75">
        <v>127</v>
      </c>
      <c r="K14" s="83">
        <v>62946</v>
      </c>
      <c r="L14" s="84">
        <v>324504</v>
      </c>
      <c r="M14" s="74">
        <f t="shared" si="3"/>
        <v>5.155275950814985</v>
      </c>
      <c r="N14" s="75">
        <v>4</v>
      </c>
      <c r="O14" s="81">
        <v>1672</v>
      </c>
      <c r="P14" s="81">
        <v>8357</v>
      </c>
      <c r="Q14" s="74">
        <f t="shared" si="4"/>
        <v>4.998205741626794</v>
      </c>
      <c r="R14" s="77" t="s">
        <v>906</v>
      </c>
      <c r="S14" s="85" t="s">
        <v>906</v>
      </c>
      <c r="T14" s="78" t="s">
        <v>906</v>
      </c>
      <c r="U14" s="74" t="e">
        <f t="shared" si="5"/>
        <v>#VALUE!</v>
      </c>
    </row>
    <row r="15" spans="1:21" ht="15" thickBot="1">
      <c r="A15" s="72" t="s">
        <v>40</v>
      </c>
      <c r="B15" s="73">
        <f t="shared" si="1"/>
        <v>68</v>
      </c>
      <c r="C15" s="73">
        <f t="shared" si="1"/>
        <v>25215</v>
      </c>
      <c r="D15" s="73">
        <f t="shared" si="1"/>
        <v>126738</v>
      </c>
      <c r="E15" s="74">
        <f t="shared" si="0"/>
        <v>5.026293872694825</v>
      </c>
      <c r="F15" s="75">
        <v>7</v>
      </c>
      <c r="G15" s="83">
        <v>6077</v>
      </c>
      <c r="H15" s="83">
        <v>30256</v>
      </c>
      <c r="I15" s="74">
        <f t="shared" si="2"/>
        <v>4.9787724206022705</v>
      </c>
      <c r="J15" s="75">
        <v>54</v>
      </c>
      <c r="K15" s="83">
        <v>18736</v>
      </c>
      <c r="L15" s="84">
        <v>95042</v>
      </c>
      <c r="M15" s="74">
        <f t="shared" si="3"/>
        <v>5.072694278394534</v>
      </c>
      <c r="N15" s="75">
        <v>7</v>
      </c>
      <c r="O15" s="81">
        <v>402</v>
      </c>
      <c r="P15" s="81">
        <v>1440</v>
      </c>
      <c r="Q15" s="74">
        <f t="shared" si="4"/>
        <v>3.582089552238806</v>
      </c>
      <c r="R15" s="77" t="s">
        <v>906</v>
      </c>
      <c r="S15" s="85" t="s">
        <v>906</v>
      </c>
      <c r="T15" s="78" t="s">
        <v>906</v>
      </c>
      <c r="U15" s="74" t="e">
        <f t="shared" si="5"/>
        <v>#VALUE!</v>
      </c>
    </row>
    <row r="16" spans="1:21" ht="15" thickBot="1">
      <c r="A16" s="72" t="s">
        <v>460</v>
      </c>
      <c r="B16" s="73">
        <f t="shared" si="1"/>
        <v>80</v>
      </c>
      <c r="C16" s="73">
        <f t="shared" si="1"/>
        <v>21689</v>
      </c>
      <c r="D16" s="73">
        <f t="shared" si="1"/>
        <v>108452</v>
      </c>
      <c r="E16" s="74">
        <f t="shared" si="0"/>
        <v>5.000322744248236</v>
      </c>
      <c r="F16" s="75">
        <v>4</v>
      </c>
      <c r="G16" s="83">
        <v>2079</v>
      </c>
      <c r="H16" s="83">
        <v>10731</v>
      </c>
      <c r="I16" s="74">
        <f t="shared" si="2"/>
        <v>5.161616161616162</v>
      </c>
      <c r="J16" s="75">
        <v>73</v>
      </c>
      <c r="K16" s="83">
        <v>19237</v>
      </c>
      <c r="L16" s="84">
        <v>96325</v>
      </c>
      <c r="M16" s="74">
        <f t="shared" si="3"/>
        <v>5.007277642043978</v>
      </c>
      <c r="N16" s="75">
        <v>2</v>
      </c>
      <c r="O16" s="81">
        <v>148</v>
      </c>
      <c r="P16" s="81">
        <v>519</v>
      </c>
      <c r="Q16" s="74">
        <f t="shared" si="4"/>
        <v>3.5067567567567566</v>
      </c>
      <c r="R16" s="75">
        <v>1</v>
      </c>
      <c r="S16" s="85">
        <v>225</v>
      </c>
      <c r="T16" s="78">
        <v>877</v>
      </c>
      <c r="U16" s="74">
        <f t="shared" si="5"/>
        <v>3.897777777777778</v>
      </c>
    </row>
    <row r="17" spans="1:21" ht="15" thickBot="1">
      <c r="A17" s="72" t="s">
        <v>41</v>
      </c>
      <c r="B17" s="73">
        <f t="shared" si="1"/>
        <v>46</v>
      </c>
      <c r="C17" s="73">
        <f t="shared" si="1"/>
        <v>42427</v>
      </c>
      <c r="D17" s="73">
        <f t="shared" si="1"/>
        <v>214022</v>
      </c>
      <c r="E17" s="74">
        <f t="shared" si="0"/>
        <v>5.044476394748627</v>
      </c>
      <c r="F17" s="75">
        <v>16</v>
      </c>
      <c r="G17" s="83">
        <v>27431</v>
      </c>
      <c r="H17" s="83">
        <v>135731</v>
      </c>
      <c r="I17" s="74">
        <f t="shared" si="2"/>
        <v>4.948087929714556</v>
      </c>
      <c r="J17" s="75">
        <v>26</v>
      </c>
      <c r="K17" s="83">
        <v>14575</v>
      </c>
      <c r="L17" s="84">
        <v>76249</v>
      </c>
      <c r="M17" s="74">
        <f t="shared" si="3"/>
        <v>5.231492281303602</v>
      </c>
      <c r="N17" s="75">
        <v>2</v>
      </c>
      <c r="O17" s="81">
        <v>171</v>
      </c>
      <c r="P17" s="81">
        <v>757</v>
      </c>
      <c r="Q17" s="74">
        <f t="shared" si="4"/>
        <v>4.426900584795321</v>
      </c>
      <c r="R17" s="75">
        <v>2</v>
      </c>
      <c r="S17" s="85">
        <v>250</v>
      </c>
      <c r="T17" s="78">
        <v>1285</v>
      </c>
      <c r="U17" s="74">
        <f t="shared" si="5"/>
        <v>5.14</v>
      </c>
    </row>
    <row r="18" spans="1:21" ht="15" thickBot="1">
      <c r="A18" s="72" t="s">
        <v>42</v>
      </c>
      <c r="B18" s="73">
        <f t="shared" si="1"/>
        <v>371</v>
      </c>
      <c r="C18" s="86">
        <f t="shared" si="1"/>
        <v>136001</v>
      </c>
      <c r="D18" s="86">
        <f t="shared" si="1"/>
        <v>661001</v>
      </c>
      <c r="E18" s="74">
        <f t="shared" si="0"/>
        <v>4.860265733340196</v>
      </c>
      <c r="F18" s="75">
        <v>9</v>
      </c>
      <c r="G18" s="83">
        <v>16403</v>
      </c>
      <c r="H18" s="83">
        <v>82016</v>
      </c>
      <c r="I18" s="74">
        <f t="shared" si="2"/>
        <v>5.000060964457721</v>
      </c>
      <c r="J18" s="75">
        <v>338</v>
      </c>
      <c r="K18" s="83">
        <v>108253</v>
      </c>
      <c r="L18" s="84">
        <v>541431</v>
      </c>
      <c r="M18" s="74">
        <f t="shared" si="3"/>
        <v>5.001533444800606</v>
      </c>
      <c r="N18" s="75">
        <v>23</v>
      </c>
      <c r="O18" s="81">
        <v>11115</v>
      </c>
      <c r="P18" s="81">
        <v>36659</v>
      </c>
      <c r="Q18" s="74">
        <f t="shared" si="4"/>
        <v>3.2981556455240666</v>
      </c>
      <c r="R18" s="75">
        <v>1</v>
      </c>
      <c r="S18" s="85">
        <v>230</v>
      </c>
      <c r="T18" s="78">
        <v>895</v>
      </c>
      <c r="U18" s="74">
        <f t="shared" si="5"/>
        <v>3.891304347826087</v>
      </c>
    </row>
    <row r="19" spans="1:21" ht="15" thickBot="1">
      <c r="A19" s="72" t="s">
        <v>43</v>
      </c>
      <c r="B19" s="73">
        <f t="shared" si="1"/>
        <v>297</v>
      </c>
      <c r="C19" s="73">
        <f t="shared" si="1"/>
        <v>172437</v>
      </c>
      <c r="D19" s="73">
        <f t="shared" si="1"/>
        <v>1028701</v>
      </c>
      <c r="E19" s="74">
        <f t="shared" si="0"/>
        <v>5.965662821784188</v>
      </c>
      <c r="F19" s="75">
        <v>25</v>
      </c>
      <c r="G19" s="83">
        <v>42228</v>
      </c>
      <c r="H19" s="83">
        <v>204155</v>
      </c>
      <c r="I19" s="74">
        <f t="shared" si="2"/>
        <v>4.834588424741877</v>
      </c>
      <c r="J19" s="75">
        <v>252</v>
      </c>
      <c r="K19" s="83">
        <v>115019</v>
      </c>
      <c r="L19" s="84">
        <v>764478</v>
      </c>
      <c r="M19" s="74">
        <f t="shared" si="3"/>
        <v>6.6465366591606605</v>
      </c>
      <c r="N19" s="75">
        <v>8</v>
      </c>
      <c r="O19" s="81">
        <v>9040</v>
      </c>
      <c r="P19" s="81">
        <v>30215</v>
      </c>
      <c r="Q19" s="74">
        <f t="shared" si="4"/>
        <v>3.3423672566371683</v>
      </c>
      <c r="R19" s="75">
        <v>12</v>
      </c>
      <c r="S19" s="85">
        <v>6150</v>
      </c>
      <c r="T19" s="78">
        <v>29853</v>
      </c>
      <c r="U19" s="74">
        <f t="shared" si="5"/>
        <v>4.854146341463415</v>
      </c>
    </row>
    <row r="20" spans="1:21" ht="15" thickBot="1">
      <c r="A20" s="72" t="s">
        <v>44</v>
      </c>
      <c r="B20" s="73">
        <f t="shared" si="1"/>
        <v>133</v>
      </c>
      <c r="C20" s="73">
        <f t="shared" si="1"/>
        <v>54757</v>
      </c>
      <c r="D20" s="73">
        <f t="shared" si="1"/>
        <v>236017</v>
      </c>
      <c r="E20" s="74">
        <f t="shared" si="0"/>
        <v>4.310261701700239</v>
      </c>
      <c r="F20" s="75">
        <v>11</v>
      </c>
      <c r="G20" s="83">
        <v>2184</v>
      </c>
      <c r="H20" s="83">
        <v>10748</v>
      </c>
      <c r="I20" s="74">
        <f t="shared" si="2"/>
        <v>4.9212454212454215</v>
      </c>
      <c r="J20" s="75">
        <v>108</v>
      </c>
      <c r="K20" s="83">
        <v>44072</v>
      </c>
      <c r="L20" s="84">
        <v>198394</v>
      </c>
      <c r="M20" s="74">
        <f t="shared" si="3"/>
        <v>4.5015883100381195</v>
      </c>
      <c r="N20" s="75">
        <v>8</v>
      </c>
      <c r="O20" s="81">
        <v>6557</v>
      </c>
      <c r="P20" s="81">
        <v>19289</v>
      </c>
      <c r="Q20" s="74">
        <f t="shared" si="4"/>
        <v>2.941741650144883</v>
      </c>
      <c r="R20" s="75">
        <v>6</v>
      </c>
      <c r="S20" s="85">
        <v>1944</v>
      </c>
      <c r="T20" s="78">
        <v>7586</v>
      </c>
      <c r="U20" s="74">
        <f t="shared" si="5"/>
        <v>3.902263374485597</v>
      </c>
    </row>
    <row r="21" spans="1:21" ht="15" thickBot="1">
      <c r="A21" s="72" t="s">
        <v>45</v>
      </c>
      <c r="B21" s="73">
        <f t="shared" si="1"/>
        <v>36</v>
      </c>
      <c r="C21" s="73">
        <f t="shared" si="1"/>
        <v>8373</v>
      </c>
      <c r="D21" s="73">
        <f t="shared" si="1"/>
        <v>38194</v>
      </c>
      <c r="E21" s="74">
        <f t="shared" si="0"/>
        <v>4.56156694135913</v>
      </c>
      <c r="F21" s="75">
        <v>2</v>
      </c>
      <c r="G21" s="83">
        <v>978</v>
      </c>
      <c r="H21" s="83">
        <v>4963</v>
      </c>
      <c r="I21" s="74">
        <f t="shared" si="2"/>
        <v>5.074642126789366</v>
      </c>
      <c r="J21" s="75">
        <v>15</v>
      </c>
      <c r="K21" s="83">
        <v>4342</v>
      </c>
      <c r="L21" s="84">
        <v>21704</v>
      </c>
      <c r="M21" s="74">
        <f t="shared" si="3"/>
        <v>4.998618148318747</v>
      </c>
      <c r="N21" s="75">
        <v>12</v>
      </c>
      <c r="O21" s="81">
        <v>2055</v>
      </c>
      <c r="P21" s="81">
        <v>7249</v>
      </c>
      <c r="Q21" s="74">
        <f t="shared" si="4"/>
        <v>3.5274939172749393</v>
      </c>
      <c r="R21" s="75">
        <v>7</v>
      </c>
      <c r="S21" s="85">
        <v>998</v>
      </c>
      <c r="T21" s="78">
        <v>4278</v>
      </c>
      <c r="U21" s="74">
        <f t="shared" si="5"/>
        <v>4.286573146292585</v>
      </c>
    </row>
    <row r="22" spans="1:21" ht="15" thickBot="1">
      <c r="A22" s="72" t="s">
        <v>46</v>
      </c>
      <c r="B22" s="73">
        <f t="shared" si="1"/>
        <v>146</v>
      </c>
      <c r="C22" s="73">
        <f t="shared" si="1"/>
        <v>43891</v>
      </c>
      <c r="D22" s="73">
        <f t="shared" si="1"/>
        <v>213213</v>
      </c>
      <c r="E22" s="74">
        <f t="shared" si="0"/>
        <v>4.857784055956802</v>
      </c>
      <c r="F22" s="75">
        <v>15</v>
      </c>
      <c r="G22" s="83">
        <v>13474</v>
      </c>
      <c r="H22" s="83">
        <v>66990</v>
      </c>
      <c r="I22" s="74">
        <f t="shared" si="2"/>
        <v>4.97179753599525</v>
      </c>
      <c r="J22" s="75">
        <v>130</v>
      </c>
      <c r="K22" s="83">
        <v>30295</v>
      </c>
      <c r="L22" s="84">
        <v>145795</v>
      </c>
      <c r="M22" s="74">
        <f t="shared" si="3"/>
        <v>4.812510315233537</v>
      </c>
      <c r="N22" s="75">
        <v>1</v>
      </c>
      <c r="O22" s="81">
        <v>122</v>
      </c>
      <c r="P22" s="81">
        <v>428</v>
      </c>
      <c r="Q22" s="74">
        <f t="shared" si="4"/>
        <v>3.5081967213114753</v>
      </c>
      <c r="R22" s="77" t="s">
        <v>906</v>
      </c>
      <c r="S22" s="85" t="s">
        <v>906</v>
      </c>
      <c r="T22" s="78" t="s">
        <v>906</v>
      </c>
      <c r="U22" s="74" t="e">
        <f t="shared" si="5"/>
        <v>#VALUE!</v>
      </c>
    </row>
    <row r="23" spans="1:21" ht="15" thickBot="1">
      <c r="A23" s="72" t="s">
        <v>47</v>
      </c>
      <c r="B23" s="73">
        <f t="shared" si="1"/>
        <v>11</v>
      </c>
      <c r="C23" s="73">
        <f t="shared" si="1"/>
        <v>3564</v>
      </c>
      <c r="D23" s="73">
        <f t="shared" si="1"/>
        <v>17110</v>
      </c>
      <c r="E23" s="74">
        <f t="shared" si="0"/>
        <v>4.800785634118967</v>
      </c>
      <c r="F23" s="77" t="s">
        <v>906</v>
      </c>
      <c r="G23" s="83" t="s">
        <v>907</v>
      </c>
      <c r="H23" s="83" t="s">
        <v>907</v>
      </c>
      <c r="I23" s="74" t="e">
        <f t="shared" si="2"/>
        <v>#VALUE!</v>
      </c>
      <c r="J23" s="75">
        <v>5</v>
      </c>
      <c r="K23" s="83">
        <v>2864</v>
      </c>
      <c r="L23" s="84">
        <v>14314</v>
      </c>
      <c r="M23" s="74">
        <f t="shared" si="3"/>
        <v>4.997905027932961</v>
      </c>
      <c r="N23" s="75">
        <v>1</v>
      </c>
      <c r="O23" s="81">
        <v>28</v>
      </c>
      <c r="P23" s="81">
        <v>99</v>
      </c>
      <c r="Q23" s="74">
        <f t="shared" si="4"/>
        <v>3.5357142857142856</v>
      </c>
      <c r="R23" s="75">
        <v>5</v>
      </c>
      <c r="S23" s="85">
        <v>672</v>
      </c>
      <c r="T23" s="78">
        <v>2697</v>
      </c>
      <c r="U23" s="74">
        <f t="shared" si="5"/>
        <v>4.013392857142857</v>
      </c>
    </row>
    <row r="24" spans="1:21" ht="15" thickBot="1">
      <c r="A24" s="72" t="s">
        <v>48</v>
      </c>
      <c r="B24" s="73">
        <f t="shared" si="1"/>
        <v>4</v>
      </c>
      <c r="C24" s="73">
        <f t="shared" si="1"/>
        <v>6014</v>
      </c>
      <c r="D24" s="73">
        <f t="shared" si="1"/>
        <v>30592</v>
      </c>
      <c r="E24" s="74">
        <f t="shared" si="0"/>
        <v>5.086797472564017</v>
      </c>
      <c r="F24" s="77" t="s">
        <v>906</v>
      </c>
      <c r="G24" s="83" t="s">
        <v>907</v>
      </c>
      <c r="H24" s="83" t="s">
        <v>907</v>
      </c>
      <c r="I24" s="74" t="e">
        <f t="shared" si="2"/>
        <v>#VALUE!</v>
      </c>
      <c r="J24" s="75">
        <v>3</v>
      </c>
      <c r="K24" s="83">
        <v>5736</v>
      </c>
      <c r="L24" s="84">
        <v>29202</v>
      </c>
      <c r="M24" s="74">
        <f t="shared" si="3"/>
        <v>5.091004184100418</v>
      </c>
      <c r="N24" s="77" t="s">
        <v>906</v>
      </c>
      <c r="O24" s="81" t="s">
        <v>908</v>
      </c>
      <c r="P24" s="81" t="s">
        <v>908</v>
      </c>
      <c r="Q24" s="74" t="e">
        <f t="shared" si="4"/>
        <v>#VALUE!</v>
      </c>
      <c r="R24" s="75">
        <v>1</v>
      </c>
      <c r="S24" s="85">
        <v>278</v>
      </c>
      <c r="T24" s="78">
        <v>1390</v>
      </c>
      <c r="U24" s="74">
        <f t="shared" si="5"/>
        <v>5</v>
      </c>
    </row>
    <row r="25" spans="1:21" ht="15" thickBot="1">
      <c r="A25" s="72" t="s">
        <v>49</v>
      </c>
      <c r="B25" s="73">
        <f t="shared" si="1"/>
        <v>31</v>
      </c>
      <c r="C25" s="73">
        <f t="shared" si="1"/>
        <v>51118</v>
      </c>
      <c r="D25" s="73">
        <f t="shared" si="1"/>
        <v>258461</v>
      </c>
      <c r="E25" s="74">
        <f t="shared" si="0"/>
        <v>5.0561641691771975</v>
      </c>
      <c r="F25" s="75">
        <v>2</v>
      </c>
      <c r="G25" s="83">
        <v>160</v>
      </c>
      <c r="H25" s="83">
        <v>803</v>
      </c>
      <c r="I25" s="74">
        <f t="shared" si="2"/>
        <v>5.01875</v>
      </c>
      <c r="J25" s="75">
        <v>29</v>
      </c>
      <c r="K25" s="83">
        <v>50958</v>
      </c>
      <c r="L25" s="84">
        <v>257658</v>
      </c>
      <c r="M25" s="74">
        <f t="shared" si="3"/>
        <v>5.056281643706582</v>
      </c>
      <c r="N25" s="77" t="s">
        <v>906</v>
      </c>
      <c r="O25" s="81" t="s">
        <v>908</v>
      </c>
      <c r="P25" s="81" t="s">
        <v>908</v>
      </c>
      <c r="Q25" s="74" t="e">
        <f t="shared" si="4"/>
        <v>#VALUE!</v>
      </c>
      <c r="R25" s="77" t="s">
        <v>906</v>
      </c>
      <c r="S25" s="85" t="s">
        <v>906</v>
      </c>
      <c r="T25" s="78" t="s">
        <v>906</v>
      </c>
      <c r="U25" s="74" t="e">
        <f t="shared" si="5"/>
        <v>#VALUE!</v>
      </c>
    </row>
    <row r="26" spans="1:21" ht="15" thickBot="1">
      <c r="A26" s="72" t="s">
        <v>50</v>
      </c>
      <c r="B26" s="73">
        <f t="shared" si="1"/>
        <v>92</v>
      </c>
      <c r="C26" s="73">
        <f t="shared" si="1"/>
        <v>395927</v>
      </c>
      <c r="D26" s="73">
        <f t="shared" si="1"/>
        <v>3142046</v>
      </c>
      <c r="E26" s="74">
        <f t="shared" si="0"/>
        <v>7.935922531173676</v>
      </c>
      <c r="F26" s="75">
        <v>1</v>
      </c>
      <c r="G26" s="83">
        <v>277</v>
      </c>
      <c r="H26" s="83">
        <v>1625</v>
      </c>
      <c r="I26" s="74">
        <f t="shared" si="2"/>
        <v>5.866425992779783</v>
      </c>
      <c r="J26" s="75">
        <v>82</v>
      </c>
      <c r="K26" s="83">
        <v>392560</v>
      </c>
      <c r="L26" s="84">
        <v>3123304</v>
      </c>
      <c r="M26" s="74">
        <f t="shared" si="3"/>
        <v>7.956246178928062</v>
      </c>
      <c r="N26" s="75">
        <v>9</v>
      </c>
      <c r="O26" s="81">
        <v>3090</v>
      </c>
      <c r="P26" s="81">
        <v>17117</v>
      </c>
      <c r="Q26" s="74">
        <f t="shared" si="4"/>
        <v>5.5394822006472495</v>
      </c>
      <c r="R26" s="77" t="s">
        <v>906</v>
      </c>
      <c r="S26" s="85" t="s">
        <v>906</v>
      </c>
      <c r="T26" s="78" t="s">
        <v>906</v>
      </c>
      <c r="U26" s="74" t="e">
        <f t="shared" si="5"/>
        <v>#VALUE!</v>
      </c>
    </row>
    <row r="27" spans="1:21" ht="15" thickBot="1">
      <c r="A27" s="72" t="s">
        <v>51</v>
      </c>
      <c r="B27" s="73">
        <f t="shared" si="1"/>
        <v>36</v>
      </c>
      <c r="C27" s="73">
        <f t="shared" si="1"/>
        <v>26054</v>
      </c>
      <c r="D27" s="73">
        <f t="shared" si="1"/>
        <v>143651</v>
      </c>
      <c r="E27" s="74">
        <f t="shared" si="0"/>
        <v>5.5135871651186</v>
      </c>
      <c r="F27" s="75">
        <v>1</v>
      </c>
      <c r="G27" s="83">
        <v>4916</v>
      </c>
      <c r="H27" s="83">
        <v>25069</v>
      </c>
      <c r="I27" s="74">
        <f t="shared" si="2"/>
        <v>5.099471114727421</v>
      </c>
      <c r="J27" s="75">
        <v>35</v>
      </c>
      <c r="K27" s="83">
        <v>21138</v>
      </c>
      <c r="L27" s="84">
        <v>118582</v>
      </c>
      <c r="M27" s="74">
        <f t="shared" si="3"/>
        <v>5.609896868199451</v>
      </c>
      <c r="N27" s="77" t="s">
        <v>906</v>
      </c>
      <c r="O27" s="81" t="s">
        <v>908</v>
      </c>
      <c r="P27" s="81" t="s">
        <v>908</v>
      </c>
      <c r="Q27" s="74" t="e">
        <f t="shared" si="4"/>
        <v>#VALUE!</v>
      </c>
      <c r="R27" s="77" t="s">
        <v>906</v>
      </c>
      <c r="S27" s="85" t="s">
        <v>906</v>
      </c>
      <c r="T27" s="78" t="s">
        <v>906</v>
      </c>
      <c r="U27" s="74" t="e">
        <f t="shared" si="5"/>
        <v>#VALUE!</v>
      </c>
    </row>
    <row r="28" spans="1:21" ht="15" thickBot="1">
      <c r="A28" s="72" t="s">
        <v>52</v>
      </c>
      <c r="B28" s="73">
        <f t="shared" si="1"/>
        <v>134</v>
      </c>
      <c r="C28" s="73">
        <f t="shared" si="1"/>
        <v>61640</v>
      </c>
      <c r="D28" s="73">
        <f t="shared" si="1"/>
        <v>298119</v>
      </c>
      <c r="E28" s="74">
        <f t="shared" si="0"/>
        <v>4.83645360155743</v>
      </c>
      <c r="F28" s="75">
        <v>11</v>
      </c>
      <c r="G28" s="83">
        <v>16754</v>
      </c>
      <c r="H28" s="83">
        <v>73136</v>
      </c>
      <c r="I28" s="74">
        <f t="shared" si="2"/>
        <v>4.365285901874179</v>
      </c>
      <c r="J28" s="75">
        <v>123</v>
      </c>
      <c r="K28" s="83">
        <v>44886</v>
      </c>
      <c r="L28" s="84">
        <v>224983</v>
      </c>
      <c r="M28" s="74">
        <f t="shared" si="3"/>
        <v>5.012320099808403</v>
      </c>
      <c r="N28" s="77" t="s">
        <v>906</v>
      </c>
      <c r="O28" s="81" t="s">
        <v>908</v>
      </c>
      <c r="P28" s="81" t="s">
        <v>908</v>
      </c>
      <c r="Q28" s="74" t="e">
        <f t="shared" si="4"/>
        <v>#VALUE!</v>
      </c>
      <c r="R28" s="77" t="s">
        <v>906</v>
      </c>
      <c r="S28" s="85" t="s">
        <v>906</v>
      </c>
      <c r="T28" s="78" t="s">
        <v>906</v>
      </c>
      <c r="U28" s="74" t="e">
        <f t="shared" si="5"/>
        <v>#VALUE!</v>
      </c>
    </row>
    <row r="29" spans="1:21" ht="15" thickBot="1">
      <c r="A29" s="72" t="s">
        <v>53</v>
      </c>
      <c r="B29" s="73">
        <f t="shared" si="1"/>
        <v>29</v>
      </c>
      <c r="C29" s="73">
        <f t="shared" si="1"/>
        <v>237416</v>
      </c>
      <c r="D29" s="73">
        <f t="shared" si="1"/>
        <v>2617746</v>
      </c>
      <c r="E29" s="74">
        <f t="shared" si="0"/>
        <v>11.025988138962834</v>
      </c>
      <c r="F29" s="37">
        <v>7</v>
      </c>
      <c r="G29" s="83">
        <v>95968</v>
      </c>
      <c r="H29" s="83">
        <v>1400346</v>
      </c>
      <c r="I29" s="74">
        <f t="shared" si="2"/>
        <v>14.59180143381127</v>
      </c>
      <c r="J29" s="37">
        <v>22</v>
      </c>
      <c r="K29" s="83">
        <v>141448</v>
      </c>
      <c r="L29" s="84">
        <v>1217400</v>
      </c>
      <c r="M29" s="74">
        <f t="shared" si="3"/>
        <v>8.606696453820485</v>
      </c>
      <c r="N29" s="87" t="s">
        <v>906</v>
      </c>
      <c r="O29" s="81" t="s">
        <v>908</v>
      </c>
      <c r="P29" s="81" t="s">
        <v>908</v>
      </c>
      <c r="Q29" s="74" t="e">
        <f t="shared" si="4"/>
        <v>#VALUE!</v>
      </c>
      <c r="R29" s="87" t="s">
        <v>906</v>
      </c>
      <c r="S29" s="82" t="s">
        <v>906</v>
      </c>
      <c r="T29" s="88" t="s">
        <v>906</v>
      </c>
      <c r="U29" s="74" t="e">
        <f t="shared" si="5"/>
        <v>#VALUE!</v>
      </c>
    </row>
    <row r="30" spans="1:21" ht="17.25" thickBot="1">
      <c r="A30" s="72" t="s">
        <v>54</v>
      </c>
      <c r="B30" s="73">
        <f t="shared" si="1"/>
        <v>277</v>
      </c>
      <c r="C30" s="73">
        <f t="shared" si="1"/>
        <v>86176</v>
      </c>
      <c r="D30" s="73">
        <f t="shared" si="1"/>
        <v>476617</v>
      </c>
      <c r="E30" s="74">
        <f t="shared" si="0"/>
        <v>5.530739417007055</v>
      </c>
      <c r="F30" s="89">
        <v>7</v>
      </c>
      <c r="G30" s="90">
        <v>5642</v>
      </c>
      <c r="H30" s="90">
        <v>32262</v>
      </c>
      <c r="I30" s="74">
        <f t="shared" si="2"/>
        <v>5.718185040765686</v>
      </c>
      <c r="J30" s="37">
        <v>270</v>
      </c>
      <c r="K30" s="90">
        <v>80534</v>
      </c>
      <c r="L30" s="91">
        <v>444355</v>
      </c>
      <c r="M30" s="74">
        <f t="shared" si="3"/>
        <v>5.517607470136837</v>
      </c>
      <c r="N30" s="92" t="s">
        <v>906</v>
      </c>
      <c r="O30" s="93" t="s">
        <v>909</v>
      </c>
      <c r="P30" s="94" t="s">
        <v>914</v>
      </c>
      <c r="Q30" s="74" t="e">
        <f t="shared" si="4"/>
        <v>#VALUE!</v>
      </c>
      <c r="R30" s="92" t="s">
        <v>906</v>
      </c>
      <c r="S30" s="95" t="s">
        <v>906</v>
      </c>
      <c r="T30" s="88" t="s">
        <v>906</v>
      </c>
      <c r="U30" s="74" t="e">
        <f t="shared" si="5"/>
        <v>#VALUE!</v>
      </c>
    </row>
    <row r="31" spans="6:21" ht="14.25">
      <c r="F31" s="18">
        <f>SUM(F8:F30)</f>
        <v>219</v>
      </c>
      <c r="G31" s="18">
        <f aca="true" t="shared" si="6" ref="G31:U31">SUM(G8:G30)</f>
        <v>386308</v>
      </c>
      <c r="H31" s="18">
        <f t="shared" si="6"/>
        <v>2930270</v>
      </c>
      <c r="I31" s="18" t="e">
        <f t="shared" si="6"/>
        <v>#VALUE!</v>
      </c>
      <c r="J31" s="18">
        <f t="shared" si="6"/>
        <v>2274</v>
      </c>
      <c r="K31" s="18">
        <f t="shared" si="6"/>
        <v>1827843</v>
      </c>
      <c r="L31" s="18">
        <f t="shared" si="6"/>
        <v>12098879</v>
      </c>
      <c r="M31" s="18">
        <f t="shared" si="6"/>
        <v>131.0840948966546</v>
      </c>
      <c r="N31" s="18">
        <f t="shared" si="6"/>
        <v>103</v>
      </c>
      <c r="O31" s="18">
        <f t="shared" si="6"/>
        <v>51029</v>
      </c>
      <c r="P31" s="18">
        <f t="shared" si="6"/>
        <v>200756</v>
      </c>
      <c r="Q31" s="18" t="e">
        <f t="shared" si="6"/>
        <v>#VALUE!</v>
      </c>
      <c r="R31" s="18">
        <f t="shared" si="6"/>
        <v>46</v>
      </c>
      <c r="S31" s="18">
        <f t="shared" si="6"/>
        <v>12751</v>
      </c>
      <c r="T31" s="18">
        <f t="shared" si="6"/>
        <v>57577</v>
      </c>
      <c r="U31" s="18" t="e">
        <f t="shared" si="6"/>
        <v>#VALUE!</v>
      </c>
    </row>
    <row r="36" spans="9:19" ht="14.25">
      <c r="I36" s="2"/>
      <c r="K36" s="2"/>
      <c r="M36" s="2"/>
      <c r="O36" s="2"/>
      <c r="Q36" s="2"/>
      <c r="S36" s="2"/>
    </row>
    <row r="37" spans="1:19" ht="14.25">
      <c r="A37" s="2"/>
      <c r="C37" s="3"/>
      <c r="I37" s="2"/>
      <c r="K37" s="2"/>
      <c r="M37" s="2"/>
      <c r="O37" s="2"/>
      <c r="Q37" s="2"/>
      <c r="S37" s="2"/>
    </row>
    <row r="38" spans="1:19" ht="14.25">
      <c r="A38" s="2"/>
      <c r="C38" s="3"/>
      <c r="I38" s="2"/>
      <c r="K38" s="2"/>
      <c r="M38" s="2"/>
      <c r="O38" s="2"/>
      <c r="Q38" s="2"/>
      <c r="S38" s="2"/>
    </row>
    <row r="39" spans="1:19" ht="14.25">
      <c r="A39" s="2"/>
      <c r="C39" s="3"/>
      <c r="I39" s="2"/>
      <c r="K39" s="2"/>
      <c r="M39" s="2"/>
      <c r="N39" s="3"/>
      <c r="O39" s="2"/>
      <c r="Q39" s="2"/>
      <c r="S39" s="2"/>
    </row>
    <row r="40" spans="1:19" ht="14.25">
      <c r="A40" s="2"/>
      <c r="C40" s="3"/>
      <c r="I40" s="2"/>
      <c r="K40" s="2"/>
      <c r="M40" s="2"/>
      <c r="N40" s="3"/>
      <c r="O40" s="2"/>
      <c r="Q40" s="2"/>
      <c r="S40" s="2"/>
    </row>
    <row r="41" spans="1:19" ht="14.25">
      <c r="A41" s="2"/>
      <c r="C41" s="3"/>
      <c r="I41" s="2"/>
      <c r="K41" s="2"/>
      <c r="M41" s="2"/>
      <c r="N41" s="3"/>
      <c r="O41" s="2"/>
      <c r="Q41" s="2"/>
      <c r="S41" s="2"/>
    </row>
    <row r="42" spans="1:19" ht="14.25">
      <c r="A42" s="2"/>
      <c r="C42" s="3"/>
      <c r="I42" s="2"/>
      <c r="K42" s="2"/>
      <c r="M42" s="2"/>
      <c r="O42" s="2"/>
      <c r="Q42" s="2"/>
      <c r="S42" s="2"/>
    </row>
    <row r="43" spans="1:19" ht="14.25">
      <c r="A43" s="2"/>
      <c r="C43" s="3"/>
      <c r="I43" s="2"/>
      <c r="K43" s="2"/>
      <c r="M43" s="2"/>
      <c r="O43" s="2"/>
      <c r="Q43" s="2"/>
      <c r="S43" s="2"/>
    </row>
    <row r="44" spans="1:19" ht="14.25">
      <c r="A44" s="2"/>
      <c r="C44" s="3"/>
      <c r="I44" s="2"/>
      <c r="K44" s="2"/>
      <c r="M44" s="2"/>
      <c r="O44" s="2"/>
      <c r="Q44" s="2"/>
      <c r="S44" s="2"/>
    </row>
    <row r="45" spans="1:19" ht="14.25">
      <c r="A45" s="2"/>
      <c r="C45" s="3"/>
      <c r="I45" s="2"/>
      <c r="K45" s="2"/>
      <c r="M45" s="2"/>
      <c r="O45" s="2"/>
      <c r="Q45" s="2"/>
      <c r="S45" s="2"/>
    </row>
    <row r="46" spans="1:19" ht="14.25">
      <c r="A46" s="2"/>
      <c r="C46" s="3"/>
      <c r="I46" s="2"/>
      <c r="K46" s="2"/>
      <c r="M46" s="2"/>
      <c r="O46" s="2"/>
      <c r="Q46" s="2"/>
      <c r="S46" s="2"/>
    </row>
    <row r="47" spans="1:19" ht="14.25">
      <c r="A47" s="2"/>
      <c r="C47" s="3"/>
      <c r="I47" s="2"/>
      <c r="K47" s="2"/>
      <c r="M47" s="2"/>
      <c r="O47" s="2"/>
      <c r="Q47" s="2"/>
      <c r="S47" s="2"/>
    </row>
    <row r="48" spans="1:19" ht="14.25">
      <c r="A48" s="2"/>
      <c r="C48" s="3"/>
      <c r="I48" s="2"/>
      <c r="K48" s="2"/>
      <c r="M48" s="2"/>
      <c r="O48" s="2"/>
      <c r="Q48" s="2"/>
      <c r="S48" s="2"/>
    </row>
    <row r="49" spans="1:19" ht="14.25">
      <c r="A49" s="2"/>
      <c r="C49" s="3"/>
      <c r="I49" s="2"/>
      <c r="K49" s="2"/>
      <c r="M49" s="2"/>
      <c r="O49" s="2"/>
      <c r="Q49" s="2"/>
      <c r="S49" s="2"/>
    </row>
    <row r="50" spans="1:19" ht="14.25">
      <c r="A50" s="2"/>
      <c r="C50" s="3"/>
      <c r="I50" s="2"/>
      <c r="K50" s="2"/>
      <c r="M50" s="2"/>
      <c r="O50" s="2"/>
      <c r="Q50" s="2"/>
      <c r="S50" s="2"/>
    </row>
    <row r="51" spans="1:19" ht="14.25">
      <c r="A51" s="2"/>
      <c r="C51" s="3"/>
      <c r="I51" s="2"/>
      <c r="K51" s="2"/>
      <c r="M51" s="2"/>
      <c r="O51" s="2"/>
      <c r="Q51" s="2"/>
      <c r="S51" s="2"/>
    </row>
    <row r="52" spans="1:19" ht="14.25">
      <c r="A52" s="2"/>
      <c r="C52" s="3"/>
      <c r="I52" s="2"/>
      <c r="K52" s="2"/>
      <c r="M52" s="2"/>
      <c r="O52" s="2"/>
      <c r="Q52" s="2"/>
      <c r="S52" s="2"/>
    </row>
    <row r="53" spans="1:19" ht="14.25">
      <c r="A53" s="2"/>
      <c r="C53" s="3"/>
      <c r="I53" s="2"/>
      <c r="K53" s="2"/>
      <c r="M53" s="2"/>
      <c r="O53" s="2"/>
      <c r="Q53" s="2"/>
      <c r="S53" s="2"/>
    </row>
    <row r="54" spans="1:19" ht="14.25">
      <c r="A54" s="2"/>
      <c r="C54" s="3"/>
      <c r="I54" s="2"/>
      <c r="K54" s="2"/>
      <c r="M54" s="2"/>
      <c r="O54" s="2"/>
      <c r="Q54" s="2"/>
      <c r="S54" s="2"/>
    </row>
    <row r="55" spans="1:19" ht="14.25">
      <c r="A55" s="2"/>
      <c r="C55" s="3"/>
      <c r="I55" s="2"/>
      <c r="K55" s="2"/>
      <c r="M55" s="2"/>
      <c r="O55" s="2"/>
      <c r="Q55" s="2"/>
      <c r="S55" s="2"/>
    </row>
    <row r="56" spans="1:19" ht="14.25">
      <c r="A56" s="2"/>
      <c r="C56" s="3"/>
      <c r="I56" s="2"/>
      <c r="K56" s="2"/>
      <c r="M56" s="2"/>
      <c r="O56" s="2"/>
      <c r="Q56" s="2"/>
      <c r="S56" s="2"/>
    </row>
    <row r="57" spans="1:19" ht="14.25">
      <c r="A57" s="2"/>
      <c r="C57" s="3"/>
      <c r="I57" s="2"/>
      <c r="K57" s="2"/>
      <c r="M57" s="2"/>
      <c r="O57" s="2"/>
      <c r="Q57" s="2"/>
      <c r="S57" s="2"/>
    </row>
    <row r="58" spans="1:19" ht="14.25">
      <c r="A58" s="2"/>
      <c r="C58" s="3"/>
      <c r="I58" s="2"/>
      <c r="K58" s="2"/>
      <c r="M58" s="2"/>
      <c r="O58" s="2"/>
      <c r="Q58" s="2"/>
      <c r="S58" s="2"/>
    </row>
    <row r="59" spans="1:3" ht="14.25">
      <c r="A59" s="2"/>
      <c r="C59" s="3"/>
    </row>
  </sheetData>
  <mergeCells count="8">
    <mergeCell ref="A3:C3"/>
    <mergeCell ref="S3:T3"/>
    <mergeCell ref="A4:A5"/>
    <mergeCell ref="N4:Q4"/>
    <mergeCell ref="R4:U4"/>
    <mergeCell ref="J4:M4"/>
    <mergeCell ref="F4:I4"/>
    <mergeCell ref="B4:E4"/>
  </mergeCells>
  <printOptions/>
  <pageMargins left="0.63" right="0.42" top="1.32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國宅組小玲的</dc:creator>
  <cp:keywords/>
  <dc:description/>
  <cp:lastModifiedBy>087337</cp:lastModifiedBy>
  <cp:lastPrinted>2006-06-08T02:55:41Z</cp:lastPrinted>
  <dcterms:created xsi:type="dcterms:W3CDTF">2003-05-22T03:03:38Z</dcterms:created>
  <dcterms:modified xsi:type="dcterms:W3CDTF">2012-05-02T07:13:40Z</dcterms:modified>
  <cp:category/>
  <cp:version/>
  <cp:contentType/>
  <cp:contentStatus/>
</cp:coreProperties>
</file>